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<sst xmlns="http://schemas.openxmlformats.org/spreadsheetml/2006/main" count="61" uniqueCount="45">
  <si>
    <t>2023年二季度养殖险保单清单</t>
  </si>
  <si>
    <t>保单号</t>
  </si>
  <si>
    <t>产品</t>
  </si>
  <si>
    <t>被保险人</t>
  </si>
  <si>
    <t>起保日期</t>
  </si>
  <si>
    <t>终保日期</t>
  </si>
  <si>
    <t>含税总保费</t>
  </si>
  <si>
    <t>中央补贴保费</t>
  </si>
  <si>
    <t>省级补贴保费</t>
  </si>
  <si>
    <t>地市补贴保费</t>
  </si>
  <si>
    <t>县级补贴保费</t>
  </si>
  <si>
    <t>农户自交保费</t>
  </si>
  <si>
    <t>总保险数量</t>
  </si>
  <si>
    <t>养殖地点</t>
  </si>
  <si>
    <t>PIG620234402N000000037</t>
  </si>
  <si>
    <t>母猪</t>
  </si>
  <si>
    <t>广东元华育种科技有限公司</t>
  </si>
  <si>
    <t>广东省韶关市曲江区</t>
  </si>
  <si>
    <t>PIG620234402N000000014</t>
  </si>
  <si>
    <t>小计</t>
  </si>
  <si>
    <t>PI5I20234402N000000025</t>
  </si>
  <si>
    <t>仔猪</t>
  </si>
  <si>
    <t>韶关市曲江区王杨农业科技发展有限公司</t>
  </si>
  <si>
    <t>2023-06-07</t>
  </si>
  <si>
    <t>2023-12-06</t>
  </si>
  <si>
    <t>广东省韶关市曲江区枫湾镇石峰村</t>
  </si>
  <si>
    <t>PI5I20234402N000000018</t>
  </si>
  <si>
    <t>韶关驰阳农业开发有限公司</t>
  </si>
  <si>
    <t>2023-04-04</t>
  </si>
  <si>
    <t>2023-10-03</t>
  </si>
  <si>
    <t>广东省韶关市曲江区马坝镇</t>
  </si>
  <si>
    <t>PI5I20234402N000000021</t>
  </si>
  <si>
    <t>广东新好正和农牧有限公司</t>
  </si>
  <si>
    <t>2023-04-13</t>
  </si>
  <si>
    <t>2024-04-12</t>
  </si>
  <si>
    <t>PILN20234402N000000014</t>
  </si>
  <si>
    <t>生猪</t>
  </si>
  <si>
    <t>韶关市曲江区德财养殖有限公司</t>
  </si>
  <si>
    <t>广东省韶关市曲江区大塘镇西林村</t>
  </si>
  <si>
    <t>PILN20234402N000000018</t>
  </si>
  <si>
    <t>谢政锋</t>
  </si>
  <si>
    <t>广东省韶关市曲江区樟市镇南约村</t>
  </si>
  <si>
    <t>PILN20234402N000000021</t>
  </si>
  <si>
    <t>PILN20234402N000000016</t>
  </si>
  <si>
    <t>累计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</si>
</sst>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8"/>
      <name val="Arial"/>
      <charset val="0"/>
    </font>
    <font>
      <b/>
      <sz val="1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b/>
      <sz val="10"/>
      <name val="Courier New"/>
      <charset val="0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0"/>
  <sheetViews>
    <sheetView tabSelected="1" workbookViewId="0">
      <selection activeCell="H20" sqref="H20"/>
    </sheetView>
  </sheetViews>
  <sheetFormatPr defaultColWidth="8" defaultRowHeight="13.5"/>
  <cols>
    <col min="1" max="1" width="23.875" style="4" customWidth="1"/>
    <col min="2" max="2" width="7.5" style="4" customWidth="1"/>
    <col min="3" max="3" width="25.75" style="4" customWidth="1"/>
    <col min="4" max="4" width="13.25" style="4" customWidth="1"/>
    <col min="5" max="5" width="12.875" style="4" customWidth="1"/>
    <col min="6" max="6" width="12.25" style="4" customWidth="1"/>
    <col min="7" max="9" width="14" style="4" customWidth="1"/>
    <col min="10" max="10" width="12.75" style="4" customWidth="1"/>
    <col min="11" max="11" width="12.5" style="4" customWidth="1"/>
    <col min="12" max="12" width="10.75" style="4" customWidth="1"/>
    <col min="13" max="13" width="27.5" style="4" customWidth="1"/>
    <col min="14" max="16335" width="8" style="4"/>
  </cols>
  <sheetData>
    <row r="1" ht="33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4" t="s">
        <v>13</v>
      </c>
    </row>
    <row r="3" s="2" customFormat="1" ht="20" customHeight="1" spans="1:13">
      <c r="A3" s="8" t="s">
        <v>14</v>
      </c>
      <c r="B3" s="9" t="s">
        <v>15</v>
      </c>
      <c r="C3" s="10" t="s">
        <v>16</v>
      </c>
      <c r="D3" s="11">
        <v>45105</v>
      </c>
      <c r="E3" s="11">
        <v>45470</v>
      </c>
      <c r="F3" s="8">
        <v>38700</v>
      </c>
      <c r="G3" s="8">
        <v>15480</v>
      </c>
      <c r="H3" s="8">
        <v>13545</v>
      </c>
      <c r="I3" s="8">
        <v>2580</v>
      </c>
      <c r="J3" s="8">
        <v>2580</v>
      </c>
      <c r="K3" s="8">
        <v>4515</v>
      </c>
      <c r="L3" s="8">
        <v>430</v>
      </c>
      <c r="M3" s="16" t="s">
        <v>17</v>
      </c>
    </row>
    <row r="4" s="2" customFormat="1" ht="20" customHeight="1" spans="1:13">
      <c r="A4" s="8" t="s">
        <v>18</v>
      </c>
      <c r="B4" s="9" t="s">
        <v>15</v>
      </c>
      <c r="C4" s="10" t="s">
        <v>16</v>
      </c>
      <c r="D4" s="11">
        <v>45042</v>
      </c>
      <c r="E4" s="11">
        <v>45407</v>
      </c>
      <c r="F4" s="8">
        <v>60300</v>
      </c>
      <c r="G4" s="8">
        <v>24120</v>
      </c>
      <c r="H4" s="8">
        <v>21105</v>
      </c>
      <c r="I4" s="8">
        <v>4020</v>
      </c>
      <c r="J4" s="8">
        <v>4020</v>
      </c>
      <c r="K4" s="8">
        <v>7035</v>
      </c>
      <c r="L4" s="8">
        <v>670</v>
      </c>
      <c r="M4" s="16" t="s">
        <v>17</v>
      </c>
    </row>
    <row r="5" s="2" customFormat="1" ht="20" customHeight="1" spans="1:13">
      <c r="A5" s="12" t="s">
        <v>19</v>
      </c>
      <c r="B5" s="13"/>
      <c r="C5" s="14"/>
      <c r="D5" s="8"/>
      <c r="E5" s="8"/>
      <c r="F5" s="15">
        <f t="shared" ref="F5:L5" si="0">SUM(F3:F4)</f>
        <v>99000</v>
      </c>
      <c r="G5" s="15">
        <f t="shared" si="0"/>
        <v>39600</v>
      </c>
      <c r="H5" s="15">
        <f t="shared" si="0"/>
        <v>34650</v>
      </c>
      <c r="I5" s="15">
        <f t="shared" si="0"/>
        <v>6600</v>
      </c>
      <c r="J5" s="15">
        <f t="shared" si="0"/>
        <v>6600</v>
      </c>
      <c r="K5" s="15">
        <f t="shared" si="0"/>
        <v>11550</v>
      </c>
      <c r="L5" s="8">
        <f t="shared" si="0"/>
        <v>1100</v>
      </c>
      <c r="M5" s="9"/>
    </row>
    <row r="6" s="2" customFormat="1" ht="20" customHeight="1" spans="1:13">
      <c r="A6" s="16" t="s">
        <v>20</v>
      </c>
      <c r="B6" s="9" t="s">
        <v>21</v>
      </c>
      <c r="C6" s="17" t="s">
        <v>22</v>
      </c>
      <c r="D6" s="16" t="s">
        <v>23</v>
      </c>
      <c r="E6" s="16" t="s">
        <v>24</v>
      </c>
      <c r="F6" s="16">
        <v>1170000</v>
      </c>
      <c r="G6" s="16">
        <f>L6*12</f>
        <v>468000</v>
      </c>
      <c r="H6" s="16">
        <f>L6*7.5</f>
        <v>292500</v>
      </c>
      <c r="I6" s="16">
        <f>L6*1.5</f>
        <v>58500</v>
      </c>
      <c r="J6" s="16">
        <f>L6*1.5</f>
        <v>58500</v>
      </c>
      <c r="K6" s="16">
        <v>292500</v>
      </c>
      <c r="L6" s="16">
        <v>39000</v>
      </c>
      <c r="M6" s="16" t="s">
        <v>25</v>
      </c>
    </row>
    <row r="7" s="2" customFormat="1" ht="20" customHeight="1" spans="1:13">
      <c r="A7" s="16" t="s">
        <v>26</v>
      </c>
      <c r="B7" s="9" t="s">
        <v>21</v>
      </c>
      <c r="C7" s="17" t="s">
        <v>27</v>
      </c>
      <c r="D7" s="16" t="s">
        <v>28</v>
      </c>
      <c r="E7" s="16" t="s">
        <v>29</v>
      </c>
      <c r="F7" s="16">
        <v>120000</v>
      </c>
      <c r="G7" s="16">
        <f>L7*12</f>
        <v>48000</v>
      </c>
      <c r="H7" s="16">
        <f>L7*7.5</f>
        <v>30000</v>
      </c>
      <c r="I7" s="16">
        <f>L7*1.5</f>
        <v>6000</v>
      </c>
      <c r="J7" s="16">
        <f>L7*1.5</f>
        <v>6000</v>
      </c>
      <c r="K7" s="16">
        <v>30000</v>
      </c>
      <c r="L7" s="16">
        <v>4000</v>
      </c>
      <c r="M7" s="16" t="s">
        <v>30</v>
      </c>
    </row>
    <row r="8" s="2" customFormat="1" ht="20" customHeight="1" spans="1:13">
      <c r="A8" s="16" t="s">
        <v>31</v>
      </c>
      <c r="B8" s="9" t="s">
        <v>21</v>
      </c>
      <c r="C8" s="17" t="s">
        <v>32</v>
      </c>
      <c r="D8" s="16" t="s">
        <v>33</v>
      </c>
      <c r="E8" s="16" t="s">
        <v>34</v>
      </c>
      <c r="F8" s="16">
        <v>150000</v>
      </c>
      <c r="G8" s="16">
        <f>L8*12</f>
        <v>60000</v>
      </c>
      <c r="H8" s="16">
        <f>L8*7.5</f>
        <v>37500</v>
      </c>
      <c r="I8" s="16">
        <f>L8*1.5</f>
        <v>7500</v>
      </c>
      <c r="J8" s="16">
        <f>L8*1.5</f>
        <v>7500</v>
      </c>
      <c r="K8" s="16">
        <v>37500</v>
      </c>
      <c r="L8" s="16">
        <v>5000</v>
      </c>
      <c r="M8" s="16" t="s">
        <v>17</v>
      </c>
    </row>
    <row r="9" s="3" customFormat="1" ht="20" customHeight="1" spans="1:16335">
      <c r="A9" s="12" t="s">
        <v>19</v>
      </c>
      <c r="B9" s="13"/>
      <c r="C9" s="14"/>
      <c r="D9" s="18"/>
      <c r="E9" s="18"/>
      <c r="F9" s="19">
        <f t="shared" ref="F9:L9" si="1">SUM(F6:F8)</f>
        <v>1440000</v>
      </c>
      <c r="G9" s="19">
        <f t="shared" si="1"/>
        <v>576000</v>
      </c>
      <c r="H9" s="19">
        <f t="shared" si="1"/>
        <v>360000</v>
      </c>
      <c r="I9" s="19">
        <f t="shared" si="1"/>
        <v>72000</v>
      </c>
      <c r="J9" s="19">
        <f t="shared" si="1"/>
        <v>72000</v>
      </c>
      <c r="K9" s="19">
        <f t="shared" si="1"/>
        <v>360000</v>
      </c>
      <c r="L9" s="19">
        <f t="shared" si="1"/>
        <v>48000</v>
      </c>
      <c r="M9" s="1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</row>
    <row r="10" s="2" customFormat="1" ht="20" customHeight="1" spans="1:13">
      <c r="A10" s="8" t="s">
        <v>35</v>
      </c>
      <c r="B10" s="9" t="s">
        <v>36</v>
      </c>
      <c r="C10" s="20" t="s">
        <v>37</v>
      </c>
      <c r="D10" s="11">
        <v>45024</v>
      </c>
      <c r="E10" s="11">
        <v>45206</v>
      </c>
      <c r="F10" s="8">
        <v>189616</v>
      </c>
      <c r="G10" s="8">
        <f>L10*22.4</f>
        <v>75846.4</v>
      </c>
      <c r="H10" s="8">
        <f>L10*14</f>
        <v>47404</v>
      </c>
      <c r="I10" s="8">
        <f>L10*2.8</f>
        <v>9480.8</v>
      </c>
      <c r="J10" s="8">
        <f>L10*2.8</f>
        <v>9480.8</v>
      </c>
      <c r="K10" s="8">
        <v>47404</v>
      </c>
      <c r="L10" s="8">
        <v>3386</v>
      </c>
      <c r="M10" s="9" t="s">
        <v>38</v>
      </c>
    </row>
    <row r="11" s="2" customFormat="1" ht="20" customHeight="1" spans="1:13">
      <c r="A11" s="8" t="s">
        <v>39</v>
      </c>
      <c r="B11" s="9" t="s">
        <v>36</v>
      </c>
      <c r="C11" s="20" t="s">
        <v>40</v>
      </c>
      <c r="D11" s="11">
        <v>45057</v>
      </c>
      <c r="E11" s="11">
        <v>45240</v>
      </c>
      <c r="F11" s="8">
        <v>56000</v>
      </c>
      <c r="G11" s="8">
        <f>L11*22.4</f>
        <v>22400</v>
      </c>
      <c r="H11" s="8">
        <f>L11*14</f>
        <v>14000</v>
      </c>
      <c r="I11" s="8">
        <f>L11*2.8</f>
        <v>2800</v>
      </c>
      <c r="J11" s="8">
        <f>L11*2.8</f>
        <v>2800</v>
      </c>
      <c r="K11" s="8">
        <v>14000</v>
      </c>
      <c r="L11" s="8">
        <v>1000</v>
      </c>
      <c r="M11" s="9" t="s">
        <v>41</v>
      </c>
    </row>
    <row r="12" s="2" customFormat="1" ht="30" customHeight="1" spans="1:13">
      <c r="A12" s="8" t="s">
        <v>42</v>
      </c>
      <c r="B12" s="9" t="s">
        <v>36</v>
      </c>
      <c r="C12" s="21" t="s">
        <v>22</v>
      </c>
      <c r="D12" s="11">
        <v>45064</v>
      </c>
      <c r="E12" s="11">
        <v>45247</v>
      </c>
      <c r="F12" s="8">
        <v>2184000</v>
      </c>
      <c r="G12" s="8">
        <f>L12*22.4</f>
        <v>873600</v>
      </c>
      <c r="H12" s="8">
        <f>L12*14</f>
        <v>546000</v>
      </c>
      <c r="I12" s="8">
        <f>L12*2.8</f>
        <v>109200</v>
      </c>
      <c r="J12" s="8">
        <f>L12*2.8</f>
        <v>109200</v>
      </c>
      <c r="K12" s="8">
        <v>546000</v>
      </c>
      <c r="L12" s="8">
        <v>39000</v>
      </c>
      <c r="M12" s="9" t="s">
        <v>25</v>
      </c>
    </row>
    <row r="13" s="2" customFormat="1" ht="20" customHeight="1" spans="1:13">
      <c r="A13" s="8" t="s">
        <v>43</v>
      </c>
      <c r="B13" s="9" t="s">
        <v>36</v>
      </c>
      <c r="C13" s="21" t="s">
        <v>32</v>
      </c>
      <c r="D13" s="11">
        <v>45029</v>
      </c>
      <c r="E13" s="16" t="s">
        <v>34</v>
      </c>
      <c r="F13" s="8">
        <v>336000</v>
      </c>
      <c r="G13" s="8">
        <f>L13*22.4</f>
        <v>134400</v>
      </c>
      <c r="H13" s="8">
        <f>L13*14</f>
        <v>84000</v>
      </c>
      <c r="I13" s="8">
        <f>L13*2.8</f>
        <v>16800</v>
      </c>
      <c r="J13" s="8">
        <f>L13*2.8</f>
        <v>16800</v>
      </c>
      <c r="K13" s="8">
        <v>84000</v>
      </c>
      <c r="L13" s="8">
        <v>6000</v>
      </c>
      <c r="M13" s="16" t="s">
        <v>17</v>
      </c>
    </row>
    <row r="14" s="3" customFormat="1" ht="20" customHeight="1" spans="1:16335">
      <c r="A14" s="12" t="s">
        <v>19</v>
      </c>
      <c r="B14" s="13"/>
      <c r="C14" s="14"/>
      <c r="D14" s="18"/>
      <c r="E14" s="18"/>
      <c r="F14" s="19"/>
      <c r="G14" s="19">
        <f t="shared" ref="G14:L14" si="2">SUM(G10:G13)</f>
        <v>1106246.4</v>
      </c>
      <c r="H14" s="19">
        <f t="shared" si="2"/>
        <v>691404</v>
      </c>
      <c r="I14" s="19">
        <f t="shared" si="2"/>
        <v>138280.8</v>
      </c>
      <c r="J14" s="19">
        <f t="shared" si="2"/>
        <v>138280.8</v>
      </c>
      <c r="K14" s="19">
        <f t="shared" si="2"/>
        <v>691404</v>
      </c>
      <c r="L14" s="19">
        <f t="shared" si="2"/>
        <v>49386</v>
      </c>
      <c r="M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</row>
    <row r="15" s="3" customFormat="1" ht="20" customHeight="1" spans="1:16335">
      <c r="A15" s="22" t="s">
        <v>44</v>
      </c>
      <c r="B15" s="22"/>
      <c r="C15" s="22"/>
      <c r="D15" s="18"/>
      <c r="E15" s="18"/>
      <c r="F15" s="23">
        <v>7223800</v>
      </c>
      <c r="G15" s="23">
        <v>2888920</v>
      </c>
      <c r="H15" s="23">
        <v>1879567</v>
      </c>
      <c r="I15" s="23">
        <v>373472</v>
      </c>
      <c r="J15" s="23">
        <v>373472</v>
      </c>
      <c r="K15" s="23">
        <v>1708369</v>
      </c>
      <c r="L15" s="18"/>
      <c r="M15" s="1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</row>
    <row r="16" s="3" customFormat="1" ht="20" customHeight="1" spans="1:163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</row>
    <row r="17" s="3" customFormat="1" ht="20" customHeight="1" spans="1:163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</row>
    <row r="18" s="3" customFormat="1" ht="20" customHeight="1" spans="1:163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</row>
    <row r="19" s="3" customFormat="1" ht="20" customHeight="1" spans="1:163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</row>
    <row r="20" ht="20" customHeight="1"/>
  </sheetData>
  <mergeCells count="5">
    <mergeCell ref="A1:M1"/>
    <mergeCell ref="A5:C5"/>
    <mergeCell ref="A9:C9"/>
    <mergeCell ref="A14:C14"/>
    <mergeCell ref="A15:C15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xuwenqian</dc:creator>
  <cp:lastModifiedBy>admin</cp:lastModifiedBy>
  <dcterms:created xsi:type="dcterms:W3CDTF">2023-05-05T02:08:00Z</dcterms:created>
  <dcterms:modified xsi:type="dcterms:W3CDTF">2023-09-12T02:03:24Z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FDF3738593B94227968690993D412654</vt:lpwstr>
  </property>
  <property fmtid="{D5CDD505-2E9C-101B-9397-08002B2CF9AE}" pid="3" name="KSOProductBuildVer">
    <vt:lpwstr>2052-11.8.2.11716</vt:lpwstr>
  </property>
</Properties>
</file>