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<sst xmlns="http://schemas.openxmlformats.org/spreadsheetml/2006/main" count="254" uniqueCount="117">
  <si>
    <t>2023年消防队运行经费收支明细表</t>
  </si>
  <si>
    <t>单位：元</t>
  </si>
  <si>
    <t>凭证来源</t>
  </si>
  <si>
    <t>凭证号</t>
  </si>
  <si>
    <t>凭证日期</t>
  </si>
  <si>
    <t>摘要</t>
  </si>
  <si>
    <t>借方</t>
  </si>
  <si>
    <t>贷方</t>
  </si>
  <si>
    <t>余额</t>
  </si>
  <si>
    <t>国库支付</t>
  </si>
  <si>
    <t>记账-0038</t>
  </si>
  <si>
    <t>2023-01-31</t>
  </si>
  <si>
    <t>额度到账 2023年1月消防队员工资</t>
  </si>
  <si>
    <t>记账-0039</t>
  </si>
  <si>
    <t>额度到账 2023年1月消防队运行经费</t>
  </si>
  <si>
    <t>本月累计</t>
  </si>
  <si>
    <t>记账-0031</t>
  </si>
  <si>
    <t>2023-02-28</t>
  </si>
  <si>
    <t>额度到账 2023年2月乌石镇专职消防队运行经费</t>
  </si>
  <si>
    <t>记账-0032</t>
  </si>
  <si>
    <t>额度到账 2023年2月乌石镇专职消防队工资</t>
  </si>
  <si>
    <t>记账-0050</t>
  </si>
  <si>
    <t>零余额归垫 2022年11-12月份乌石镇专职消防队运行经费水、电、电话费</t>
  </si>
  <si>
    <t>记账-0053</t>
  </si>
  <si>
    <t>零余额支付2023年2月份专职消防队人员工资</t>
  </si>
  <si>
    <t>记账-0055</t>
  </si>
  <si>
    <t>零余额支付 乌石镇专职消防队运行经费1月份工资</t>
  </si>
  <si>
    <t>记账-0029</t>
  </si>
  <si>
    <t>2023-03-31</t>
  </si>
  <si>
    <t>额度到账 2023年3月消防队运行经费</t>
  </si>
  <si>
    <t>记账-0030</t>
  </si>
  <si>
    <t>额度到账 2023年3月消防队队员工资</t>
  </si>
  <si>
    <t>零余额归垫 2023年1月份消防队水、电、电话费</t>
  </si>
  <si>
    <t>记账-0054</t>
  </si>
  <si>
    <t>零余额归垫 2023年2月份消防队水、电、电话费</t>
  </si>
  <si>
    <t>记账-0081</t>
  </si>
  <si>
    <t>零余额支付 乌石镇专职消防队运行经费消防队3月份工资</t>
  </si>
  <si>
    <t>记账-0019</t>
  </si>
  <si>
    <t>2023-04-30</t>
  </si>
  <si>
    <t>额度到账 2023年4月乌石镇专职消防队员工资</t>
  </si>
  <si>
    <t>记账-0020</t>
  </si>
  <si>
    <t>额度到账 2023年4月乌石镇专职消防队运行经费</t>
  </si>
  <si>
    <t>零余额支付 乌石镇专职消防队运行经费消防队员4月份工资</t>
  </si>
  <si>
    <t>零余额支付　2023年3月份乌石镇专职消防队运行经费（水、电、电话费）</t>
  </si>
  <si>
    <t>记账-0051</t>
  </si>
  <si>
    <t>零余额支付 乌石镇专职消防队运行经费（2023年度粤FES090车辆保险费）</t>
  </si>
  <si>
    <t>记账-0022</t>
  </si>
  <si>
    <t>2023-05-31</t>
  </si>
  <si>
    <t>额度到账 5月消防队运行经费</t>
  </si>
  <si>
    <t>记账-0023</t>
  </si>
  <si>
    <t>额度到账 5月消防队队员工资</t>
  </si>
  <si>
    <t>记账-0043</t>
  </si>
  <si>
    <t>零余额支付 消防队员5月份工资</t>
  </si>
  <si>
    <t>记账-0044</t>
  </si>
  <si>
    <t>零余额支付 归垫2023年4月份专职消防队水、电、电话费</t>
  </si>
  <si>
    <t>记账-0047</t>
  </si>
  <si>
    <t>零余额支付　消防队运转经费（付专职消防队车辆粤BHB343维修费用）</t>
  </si>
  <si>
    <t>记账-0018</t>
  </si>
  <si>
    <t>2023-06-30</t>
  </si>
  <si>
    <t>额度到账 2023年6月消防队运行经费</t>
  </si>
  <si>
    <t>额度到账 2023年6月消防队队员工资</t>
  </si>
  <si>
    <t>零余额支付 乌石镇专职消防队运行经费（2023年消防队员意外保险）</t>
  </si>
  <si>
    <t>零余额支付 乌石镇专职消防队运行经费（2022年度消防队队员体检费）</t>
  </si>
  <si>
    <t>零余额支付 乌石镇专职消防队运行经费（2023年6月消防队员工资）</t>
  </si>
  <si>
    <t>记账-0015</t>
  </si>
  <si>
    <t>2023-07-31</t>
  </si>
  <si>
    <t>额度到账 2023年7月消防队运行经费</t>
  </si>
  <si>
    <t>记账-0016</t>
  </si>
  <si>
    <t>额度到账 2023年7月消防队队员工资</t>
  </si>
  <si>
    <t>零余额支付 乌石镇专职消防队运行经费（归垫2023年6月份水、电、电话费）</t>
  </si>
  <si>
    <t>零余额支付 消防队运行经费（购买消防器材费用）</t>
  </si>
  <si>
    <t>记账-0045</t>
  </si>
  <si>
    <t>零余额支付 消防队运行经费（专职消防队车辆粤BHB343修理费）</t>
  </si>
  <si>
    <t>记账-0046</t>
  </si>
  <si>
    <t>零余额支付 乌石镇专职消防队运行经费（2023年7月份消防队员工资）</t>
  </si>
  <si>
    <t>2023-08-31</t>
  </si>
  <si>
    <t>额度到账 2023年8月消防队队员工资</t>
  </si>
  <si>
    <t>额度到账 2023年8月消防队运行经费</t>
  </si>
  <si>
    <t>零余额支付 乌石镇专职消防队运行经费（粤BHB343油卡充值）</t>
  </si>
  <si>
    <t>零余额支付 乌石镇专职消防队运行经费（2023年6月份水费、电费、电话费）</t>
  </si>
  <si>
    <t>零余额支付 乌石镇专职消防队运行经费（2023年7月水费、电费、电话费）</t>
  </si>
  <si>
    <t>零余额支付 乌石镇专职消防队运行经费（2023年8月份消防队员工资）</t>
  </si>
  <si>
    <t>2023-09-30</t>
  </si>
  <si>
    <t>额度到账 2023年9月消防队运行经费</t>
  </si>
  <si>
    <t>额度到账 2023年9月消防队队员工资</t>
  </si>
  <si>
    <t>零余额支付 2023年9月乌石镇专职消防队运行经费（江新华工资及保险）</t>
  </si>
  <si>
    <t>记账-0048</t>
  </si>
  <si>
    <t>零余额支付 乌石镇专职消防队运行经费（2023年8月水费、电费、电话费）</t>
  </si>
  <si>
    <t>记账-0012</t>
  </si>
  <si>
    <t>2023-10-31</t>
  </si>
  <si>
    <t>额度到账 2023年10月消防队运行经费</t>
  </si>
  <si>
    <t>记账-0013</t>
  </si>
  <si>
    <t>额度到账 2023年10月消防队队员工资</t>
  </si>
  <si>
    <t>零余额支付 2023年10月乌石镇专职消防队队员工资</t>
  </si>
  <si>
    <t>记账-0014</t>
  </si>
  <si>
    <t>2023-11-30</t>
  </si>
  <si>
    <t>额度到账 2023年11月消防队运行经费</t>
  </si>
  <si>
    <t>额度到账 2023年11月消防队队员工资</t>
  </si>
  <si>
    <t>记账-0033</t>
  </si>
  <si>
    <t>零余额支付 乌石镇专职消防队运行经费（归垫2023年9月份水、电、电话费）</t>
  </si>
  <si>
    <t>零余额支付 2023年11月乌石镇专职消防队队员工资</t>
  </si>
  <si>
    <t>记账-0052</t>
  </si>
  <si>
    <t>零余额支付 乌石镇专职消防队运行经费（归垫11月水、电、电信服务费）</t>
  </si>
  <si>
    <t>2023-12-31</t>
  </si>
  <si>
    <t>额度到账 2023年12月消防队运行经费</t>
  </si>
  <si>
    <t>额度调减 消防队运行经费</t>
  </si>
  <si>
    <t>记账-0056</t>
  </si>
  <si>
    <t>零余额支付　乌石镇专职消防队运行经费（2023年12月江新华工资）</t>
  </si>
  <si>
    <t>记账-0057</t>
  </si>
  <si>
    <t>零余额支付 乌石镇专职消防队运行经费（归垫2023年11月份消防队水、电、电话费）</t>
  </si>
  <si>
    <t>记账-0058</t>
  </si>
  <si>
    <t>零余额支付 乌石镇专职消防队运行经费（购买消防器材费用）</t>
  </si>
  <si>
    <t>记账-0059</t>
  </si>
  <si>
    <t>零余额支付 2023年乌石镇专职消防队运行经费（出警补助）</t>
  </si>
  <si>
    <t>记账-0060</t>
  </si>
  <si>
    <t>零余额支付 乌石镇专职消防队运行经费（粤BHB343油卡充值费用）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</si>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</sst>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22"/>
      <color indexed="8"/>
      <name val="黑体"/>
      <charset val="134"/>
    </font>
    <font>
      <sz val="22"/>
      <color indexed="8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0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6" borderId="21" applyNumberFormat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" fontId="5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0" fillId="0" borderId="4" xfId="0" applyBorder="1">
      <alignment vertical="center"/>
    </xf>
    <xf numFmtId="4" fontId="1" fillId="0" borderId="4" xfId="0" applyNumberFormat="1" applyFont="1" applyBorder="1">
      <alignment vertical="center"/>
    </xf>
    <xf numFmtId="176" fontId="1" fillId="0" borderId="4" xfId="0" applyNumberFormat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0" fillId="0" borderId="9" xfId="0" applyBorder="1">
      <alignment vertical="center"/>
    </xf>
    <xf numFmtId="4" fontId="5" fillId="0" borderId="9" xfId="0" applyNumberFormat="1" applyFont="1" applyBorder="1" applyAlignment="1">
      <alignment horizontal="center" vertical="center"/>
    </xf>
    <xf numFmtId="176" fontId="0" fillId="0" borderId="9" xfId="0" applyNumberForma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4" fontId="5" fillId="0" borderId="12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76" fontId="0" fillId="0" borderId="12" xfId="0" applyNumberFormat="1" applyBorder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4"/>
  <sheetViews>
    <sheetView tabSelected="1" topLeftCell="A49" workbookViewId="0">
      <selection activeCell="I28" sqref="I28"/>
    </sheetView>
  </sheetViews>
  <sheetFormatPr defaultColWidth="9" defaultRowHeight="13.5" outlineLevelCol="6"/>
  <cols>
    <col min="1" max="1" width="10.875" customWidth="1"/>
    <col min="2" max="2" width="9.625" customWidth="1"/>
    <col min="3" max="3" width="12.75" customWidth="1"/>
    <col min="4" max="4" width="67.75" customWidth="1"/>
    <col min="5" max="5" width="14.875" style="3" customWidth="1"/>
    <col min="6" max="6" width="14" customWidth="1"/>
    <col min="7" max="7" width="14.125" customWidth="1"/>
  </cols>
  <sheetData>
    <row r="1" ht="36" customHeight="1" spans="1:5">
      <c r="A1" s="4" t="s">
        <v>0</v>
      </c>
      <c r="B1" s="5"/>
      <c r="C1" s="5"/>
      <c r="D1" s="5"/>
      <c r="E1" s="5"/>
    </row>
    <row r="2" ht="17.25" customHeight="1" spans="1:6">
      <c r="A2" s="3"/>
      <c r="B2" s="3"/>
      <c r="C2" s="3"/>
      <c r="D2" s="3"/>
      <c r="E2" s="6" t="s">
        <v>1</v>
      </c>
      <c r="F2" s="6"/>
    </row>
    <row r="3" ht="20.1" customHeight="1" spans="1:7">
      <c r="A3" s="7" t="s">
        <v>2</v>
      </c>
      <c r="B3" s="7" t="s">
        <v>3</v>
      </c>
      <c r="C3" s="7" t="s">
        <v>4</v>
      </c>
      <c r="D3" s="8" t="s">
        <v>5</v>
      </c>
      <c r="E3" s="9" t="s">
        <v>6</v>
      </c>
      <c r="F3" s="10" t="s">
        <v>7</v>
      </c>
      <c r="G3" s="10" t="s">
        <v>8</v>
      </c>
    </row>
    <row r="4" ht="20.1" customHeight="1" spans="1:7">
      <c r="A4" s="11" t="s">
        <v>9</v>
      </c>
      <c r="B4" s="11" t="s">
        <v>10</v>
      </c>
      <c r="C4" s="11" t="s">
        <v>11</v>
      </c>
      <c r="D4" s="12" t="s">
        <v>12</v>
      </c>
      <c r="E4" s="13">
        <v>25950</v>
      </c>
      <c r="F4" s="14"/>
      <c r="G4" s="15">
        <f>E4-F4</f>
        <v>25950</v>
      </c>
    </row>
    <row r="5" ht="20.1" customHeight="1" spans="1:7">
      <c r="A5" s="11" t="s">
        <v>9</v>
      </c>
      <c r="B5" s="11" t="s">
        <v>13</v>
      </c>
      <c r="C5" s="11" t="s">
        <v>11</v>
      </c>
      <c r="D5" s="12" t="s">
        <v>14</v>
      </c>
      <c r="E5" s="13">
        <v>10000</v>
      </c>
      <c r="F5" s="14"/>
      <c r="G5" s="15">
        <f>G4+E5-F5</f>
        <v>35950</v>
      </c>
    </row>
    <row r="6" s="1" customFormat="1" ht="20.1" customHeight="1" spans="1:7">
      <c r="A6" s="16" t="s">
        <v>15</v>
      </c>
      <c r="B6" s="17"/>
      <c r="C6" s="17"/>
      <c r="D6" s="18"/>
      <c r="E6" s="19">
        <f>SUM(E4:E5)</f>
        <v>35950</v>
      </c>
      <c r="F6" s="19">
        <f t="shared" ref="F6" si="0">SUM(F4:F5)</f>
        <v>0</v>
      </c>
      <c r="G6" s="19"/>
    </row>
    <row r="7" ht="20.1" customHeight="1" spans="1:7">
      <c r="A7" s="11" t="s">
        <v>9</v>
      </c>
      <c r="B7" s="11" t="s">
        <v>16</v>
      </c>
      <c r="C7" s="11" t="s">
        <v>17</v>
      </c>
      <c r="D7" s="12" t="s">
        <v>18</v>
      </c>
      <c r="E7" s="13">
        <v>10000</v>
      </c>
      <c r="F7" s="14"/>
      <c r="G7" s="15">
        <f>G5+E7-F7</f>
        <v>45950</v>
      </c>
    </row>
    <row r="8" ht="20.1" customHeight="1" spans="1:7">
      <c r="A8" s="11" t="s">
        <v>9</v>
      </c>
      <c r="B8" s="11" t="s">
        <v>19</v>
      </c>
      <c r="C8" s="11" t="s">
        <v>17</v>
      </c>
      <c r="D8" s="12" t="s">
        <v>20</v>
      </c>
      <c r="E8" s="13">
        <v>25250</v>
      </c>
      <c r="F8" s="14"/>
      <c r="G8" s="15">
        <f>G7+E8-F8</f>
        <v>71200</v>
      </c>
    </row>
    <row r="9" ht="20.1" customHeight="1" spans="1:7">
      <c r="A9" s="11" t="s">
        <v>9</v>
      </c>
      <c r="B9" s="11" t="s">
        <v>21</v>
      </c>
      <c r="C9" s="11" t="s">
        <v>17</v>
      </c>
      <c r="D9" s="12" t="s">
        <v>22</v>
      </c>
      <c r="E9" s="20"/>
      <c r="F9" s="13">
        <v>1792.18</v>
      </c>
      <c r="G9" s="15">
        <f t="shared" ref="G9:G72" si="1">G8+E9-F9</f>
        <v>69407.82</v>
      </c>
    </row>
    <row r="10" ht="20.1" customHeight="1" spans="1:7">
      <c r="A10" s="11" t="s">
        <v>9</v>
      </c>
      <c r="B10" s="11" t="s">
        <v>23</v>
      </c>
      <c r="C10" s="11" t="s">
        <v>17</v>
      </c>
      <c r="D10" s="12" t="s">
        <v>24</v>
      </c>
      <c r="E10" s="20"/>
      <c r="F10" s="13">
        <v>25250</v>
      </c>
      <c r="G10" s="15">
        <f t="shared" si="1"/>
        <v>44157.82</v>
      </c>
    </row>
    <row r="11" ht="20.1" customHeight="1" spans="1:7">
      <c r="A11" s="11" t="s">
        <v>9</v>
      </c>
      <c r="B11" s="11" t="s">
        <v>25</v>
      </c>
      <c r="C11" s="11" t="s">
        <v>17</v>
      </c>
      <c r="D11" s="12" t="s">
        <v>26</v>
      </c>
      <c r="E11" s="20"/>
      <c r="F11" s="13">
        <v>25950</v>
      </c>
      <c r="G11" s="15">
        <f t="shared" si="1"/>
        <v>18207.82</v>
      </c>
    </row>
    <row r="12" s="1" customFormat="1" ht="20.1" customHeight="1" spans="1:7">
      <c r="A12" s="16" t="s">
        <v>15</v>
      </c>
      <c r="B12" s="17"/>
      <c r="C12" s="17"/>
      <c r="D12" s="18"/>
      <c r="E12" s="21">
        <f>SUM(E7:E11)</f>
        <v>35250</v>
      </c>
      <c r="F12" s="21">
        <f>SUM(F7:F11)</f>
        <v>52992.18</v>
      </c>
      <c r="G12" s="22"/>
    </row>
    <row r="13" ht="20.1" customHeight="1" spans="1:7">
      <c r="A13" s="11" t="s">
        <v>9</v>
      </c>
      <c r="B13" s="11" t="s">
        <v>27</v>
      </c>
      <c r="C13" s="11" t="s">
        <v>28</v>
      </c>
      <c r="D13" s="12" t="s">
        <v>29</v>
      </c>
      <c r="E13" s="13">
        <v>10000</v>
      </c>
      <c r="F13" s="14"/>
      <c r="G13" s="15">
        <f>G11+E13-F13</f>
        <v>28207.82</v>
      </c>
    </row>
    <row r="14" ht="20.1" customHeight="1" spans="1:7">
      <c r="A14" s="11" t="s">
        <v>9</v>
      </c>
      <c r="B14" s="11" t="s">
        <v>30</v>
      </c>
      <c r="C14" s="11" t="s">
        <v>28</v>
      </c>
      <c r="D14" s="12" t="s">
        <v>31</v>
      </c>
      <c r="E14" s="13">
        <v>27900</v>
      </c>
      <c r="F14" s="14"/>
      <c r="G14" s="15">
        <f t="shared" si="1"/>
        <v>56107.82</v>
      </c>
    </row>
    <row r="15" ht="20.1" customHeight="1" spans="1:7">
      <c r="A15" s="11" t="s">
        <v>9</v>
      </c>
      <c r="B15" s="11" t="s">
        <v>23</v>
      </c>
      <c r="C15" s="11" t="s">
        <v>28</v>
      </c>
      <c r="D15" s="12" t="s">
        <v>32</v>
      </c>
      <c r="E15" s="20"/>
      <c r="F15" s="23">
        <v>679.78</v>
      </c>
      <c r="G15" s="15">
        <f t="shared" si="1"/>
        <v>55428.04</v>
      </c>
    </row>
    <row r="16" ht="20.1" customHeight="1" spans="1:7">
      <c r="A16" s="11" t="s">
        <v>9</v>
      </c>
      <c r="B16" s="11" t="s">
        <v>33</v>
      </c>
      <c r="C16" s="11" t="s">
        <v>28</v>
      </c>
      <c r="D16" s="12" t="s">
        <v>34</v>
      </c>
      <c r="E16" s="20"/>
      <c r="F16" s="23">
        <v>544.52</v>
      </c>
      <c r="G16" s="15">
        <f t="shared" si="1"/>
        <v>54883.52</v>
      </c>
    </row>
    <row r="17" ht="20.1" customHeight="1" spans="1:7">
      <c r="A17" s="11" t="s">
        <v>9</v>
      </c>
      <c r="B17" s="11" t="s">
        <v>35</v>
      </c>
      <c r="C17" s="11" t="s">
        <v>28</v>
      </c>
      <c r="D17" s="12" t="s">
        <v>36</v>
      </c>
      <c r="E17" s="20"/>
      <c r="F17" s="13">
        <v>28250</v>
      </c>
      <c r="G17" s="15">
        <f t="shared" si="1"/>
        <v>26633.52</v>
      </c>
    </row>
    <row r="18" s="1" customFormat="1" ht="20.1" customHeight="1" spans="1:7">
      <c r="A18" s="16" t="s">
        <v>15</v>
      </c>
      <c r="B18" s="17"/>
      <c r="C18" s="17"/>
      <c r="D18" s="18"/>
      <c r="E18" s="21">
        <f>SUM(E13:E17)</f>
        <v>37900</v>
      </c>
      <c r="F18" s="21">
        <f>SUM(F13:F17)</f>
        <v>29474.3</v>
      </c>
      <c r="G18" s="22"/>
    </row>
    <row r="19" ht="20.1" customHeight="1" spans="1:7">
      <c r="A19" s="11" t="s">
        <v>9</v>
      </c>
      <c r="B19" s="11" t="s">
        <v>37</v>
      </c>
      <c r="C19" s="11" t="s">
        <v>38</v>
      </c>
      <c r="D19" s="12" t="s">
        <v>39</v>
      </c>
      <c r="E19" s="13">
        <v>27900</v>
      </c>
      <c r="F19" s="14"/>
      <c r="G19" s="15">
        <f>G17+E19-F19</f>
        <v>54533.52</v>
      </c>
    </row>
    <row r="20" ht="20.1" customHeight="1" spans="1:7">
      <c r="A20" s="11" t="s">
        <v>9</v>
      </c>
      <c r="B20" s="11" t="s">
        <v>40</v>
      </c>
      <c r="C20" s="11" t="s">
        <v>38</v>
      </c>
      <c r="D20" s="12" t="s">
        <v>41</v>
      </c>
      <c r="E20" s="13">
        <v>10000</v>
      </c>
      <c r="F20" s="14"/>
      <c r="G20" s="15">
        <f t="shared" si="1"/>
        <v>64533.52</v>
      </c>
    </row>
    <row r="21" ht="20.1" customHeight="1" spans="1:7">
      <c r="A21" s="11" t="s">
        <v>9</v>
      </c>
      <c r="B21" s="11" t="s">
        <v>10</v>
      </c>
      <c r="C21" s="11" t="s">
        <v>38</v>
      </c>
      <c r="D21" s="12" t="s">
        <v>42</v>
      </c>
      <c r="E21" s="20"/>
      <c r="F21" s="13">
        <v>28250</v>
      </c>
      <c r="G21" s="15">
        <f t="shared" si="1"/>
        <v>36283.52</v>
      </c>
    </row>
    <row r="22" ht="20.1" customHeight="1" spans="1:7">
      <c r="A22" s="11" t="s">
        <v>9</v>
      </c>
      <c r="B22" s="11" t="s">
        <v>21</v>
      </c>
      <c r="C22" s="11" t="s">
        <v>38</v>
      </c>
      <c r="D22" s="12" t="s">
        <v>43</v>
      </c>
      <c r="E22" s="20"/>
      <c r="F22" s="23">
        <v>360.39</v>
      </c>
      <c r="G22" s="15">
        <f t="shared" si="1"/>
        <v>35923.13</v>
      </c>
    </row>
    <row r="23" ht="20.1" customHeight="1" spans="1:7">
      <c r="A23" s="24" t="s">
        <v>9</v>
      </c>
      <c r="B23" s="24" t="s">
        <v>44</v>
      </c>
      <c r="C23" s="24" t="s">
        <v>38</v>
      </c>
      <c r="D23" s="25" t="s">
        <v>45</v>
      </c>
      <c r="E23" s="26"/>
      <c r="F23" s="27">
        <v>4169.14</v>
      </c>
      <c r="G23" s="28">
        <f t="shared" si="1"/>
        <v>31753.99</v>
      </c>
    </row>
    <row r="24" s="2" customFormat="1" ht="20.1" customHeight="1" spans="1:7">
      <c r="A24" s="29" t="s">
        <v>15</v>
      </c>
      <c r="B24" s="29"/>
      <c r="C24" s="29"/>
      <c r="D24" s="29"/>
      <c r="E24" s="21">
        <f>SUM(E19:E23)</f>
        <v>37900</v>
      </c>
      <c r="F24" s="21">
        <f>SUM(F19:F23)</f>
        <v>32779.53</v>
      </c>
      <c r="G24" s="22"/>
    </row>
    <row r="25" ht="20.1" customHeight="1" spans="1:7">
      <c r="A25" s="30" t="s">
        <v>9</v>
      </c>
      <c r="B25" s="30" t="s">
        <v>46</v>
      </c>
      <c r="C25" s="30" t="s">
        <v>47</v>
      </c>
      <c r="D25" s="31" t="s">
        <v>48</v>
      </c>
      <c r="E25" s="32">
        <v>10000</v>
      </c>
      <c r="F25" s="33"/>
      <c r="G25" s="34">
        <f>G23+E25-F25</f>
        <v>41753.99</v>
      </c>
    </row>
    <row r="26" ht="20.1" customHeight="1" spans="1:7">
      <c r="A26" s="11" t="s">
        <v>9</v>
      </c>
      <c r="B26" s="11" t="s">
        <v>49</v>
      </c>
      <c r="C26" s="11" t="s">
        <v>47</v>
      </c>
      <c r="D26" s="12" t="s">
        <v>50</v>
      </c>
      <c r="E26" s="13">
        <v>26500</v>
      </c>
      <c r="F26" s="14"/>
      <c r="G26" s="15">
        <f t="shared" si="1"/>
        <v>68253.99</v>
      </c>
    </row>
    <row r="27" ht="20.1" customHeight="1" spans="1:7">
      <c r="A27" s="11" t="s">
        <v>9</v>
      </c>
      <c r="B27" s="11" t="s">
        <v>51</v>
      </c>
      <c r="C27" s="11" t="s">
        <v>47</v>
      </c>
      <c r="D27" s="12" t="s">
        <v>52</v>
      </c>
      <c r="E27" s="20"/>
      <c r="F27" s="13">
        <v>26850</v>
      </c>
      <c r="G27" s="15">
        <f t="shared" si="1"/>
        <v>41403.99</v>
      </c>
    </row>
    <row r="28" ht="20.1" customHeight="1" spans="1:7">
      <c r="A28" s="11" t="s">
        <v>9</v>
      </c>
      <c r="B28" s="11" t="s">
        <v>53</v>
      </c>
      <c r="C28" s="11" t="s">
        <v>47</v>
      </c>
      <c r="D28" s="12" t="s">
        <v>54</v>
      </c>
      <c r="E28" s="20"/>
      <c r="F28" s="23">
        <v>534.63</v>
      </c>
      <c r="G28" s="15">
        <f t="shared" si="1"/>
        <v>40869.36</v>
      </c>
    </row>
    <row r="29" ht="20.1" customHeight="1" spans="1:7">
      <c r="A29" s="11" t="s">
        <v>9</v>
      </c>
      <c r="B29" s="11" t="s">
        <v>55</v>
      </c>
      <c r="C29" s="11" t="s">
        <v>47</v>
      </c>
      <c r="D29" s="12" t="s">
        <v>56</v>
      </c>
      <c r="E29" s="20"/>
      <c r="F29" s="13">
        <v>1540</v>
      </c>
      <c r="G29" s="15">
        <f t="shared" si="1"/>
        <v>39329.36</v>
      </c>
    </row>
    <row r="30" s="1" customFormat="1" ht="20.1" customHeight="1" spans="1:7">
      <c r="A30" s="16" t="s">
        <v>15</v>
      </c>
      <c r="B30" s="17"/>
      <c r="C30" s="17"/>
      <c r="D30" s="18"/>
      <c r="E30" s="21">
        <f>SUM(E25:E29)</f>
        <v>36500</v>
      </c>
      <c r="F30" s="21">
        <f>SUM(F25:F29)</f>
        <v>28924.63</v>
      </c>
      <c r="G30" s="22"/>
    </row>
    <row r="31" ht="20.1" customHeight="1" spans="1:7">
      <c r="A31" s="11" t="s">
        <v>9</v>
      </c>
      <c r="B31" s="11" t="s">
        <v>57</v>
      </c>
      <c r="C31" s="11" t="s">
        <v>58</v>
      </c>
      <c r="D31" s="12" t="s">
        <v>59</v>
      </c>
      <c r="E31" s="13">
        <v>10000</v>
      </c>
      <c r="F31" s="14"/>
      <c r="G31" s="15">
        <f>G29+E31-F31</f>
        <v>49329.36</v>
      </c>
    </row>
    <row r="32" ht="20.1" customHeight="1" spans="1:7">
      <c r="A32" s="11" t="s">
        <v>9</v>
      </c>
      <c r="B32" s="11" t="s">
        <v>37</v>
      </c>
      <c r="C32" s="11" t="s">
        <v>58</v>
      </c>
      <c r="D32" s="12" t="s">
        <v>60</v>
      </c>
      <c r="E32" s="13">
        <v>26500</v>
      </c>
      <c r="F32" s="14"/>
      <c r="G32" s="15">
        <f t="shared" si="1"/>
        <v>75829.36</v>
      </c>
    </row>
    <row r="33" ht="20.1" customHeight="1" spans="1:7">
      <c r="A33" s="11" t="s">
        <v>9</v>
      </c>
      <c r="B33" s="11" t="s">
        <v>27</v>
      </c>
      <c r="C33" s="11" t="s">
        <v>58</v>
      </c>
      <c r="D33" s="12" t="s">
        <v>61</v>
      </c>
      <c r="E33" s="20"/>
      <c r="F33" s="13">
        <v>10976</v>
      </c>
      <c r="G33" s="15">
        <f t="shared" si="1"/>
        <v>64853.36</v>
      </c>
    </row>
    <row r="34" ht="20.1" customHeight="1" spans="1:7">
      <c r="A34" s="11" t="s">
        <v>9</v>
      </c>
      <c r="B34" s="11" t="s">
        <v>30</v>
      </c>
      <c r="C34" s="11" t="s">
        <v>58</v>
      </c>
      <c r="D34" s="12" t="s">
        <v>62</v>
      </c>
      <c r="E34" s="20"/>
      <c r="F34" s="13">
        <v>1652</v>
      </c>
      <c r="G34" s="15">
        <f t="shared" si="1"/>
        <v>63201.36</v>
      </c>
    </row>
    <row r="35" ht="20.1" customHeight="1" spans="1:7">
      <c r="A35" s="11" t="s">
        <v>9</v>
      </c>
      <c r="B35" s="11" t="s">
        <v>16</v>
      </c>
      <c r="C35" s="11" t="s">
        <v>58</v>
      </c>
      <c r="D35" s="12" t="s">
        <v>63</v>
      </c>
      <c r="E35" s="20"/>
      <c r="F35" s="13">
        <v>26850</v>
      </c>
      <c r="G35" s="15">
        <f t="shared" si="1"/>
        <v>36351.36</v>
      </c>
    </row>
    <row r="36" s="1" customFormat="1" ht="20.1" customHeight="1" spans="1:7">
      <c r="A36" s="16" t="s">
        <v>15</v>
      </c>
      <c r="B36" s="17"/>
      <c r="C36" s="17"/>
      <c r="D36" s="18"/>
      <c r="E36" s="21">
        <f>SUM(E31:E35)</f>
        <v>36500</v>
      </c>
      <c r="F36" s="21">
        <f>SUM(F31:F35)</f>
        <v>39478</v>
      </c>
      <c r="G36" s="22"/>
    </row>
    <row r="37" ht="20.1" customHeight="1" spans="1:7">
      <c r="A37" s="11" t="s">
        <v>9</v>
      </c>
      <c r="B37" s="11" t="s">
        <v>64</v>
      </c>
      <c r="C37" s="11" t="s">
        <v>65</v>
      </c>
      <c r="D37" s="12" t="s">
        <v>66</v>
      </c>
      <c r="E37" s="13">
        <v>10000</v>
      </c>
      <c r="F37" s="14"/>
      <c r="G37" s="15">
        <f>G35+E37-F37</f>
        <v>46351.36</v>
      </c>
    </row>
    <row r="38" ht="20.1" customHeight="1" spans="1:7">
      <c r="A38" s="11" t="s">
        <v>9</v>
      </c>
      <c r="B38" s="11" t="s">
        <v>67</v>
      </c>
      <c r="C38" s="11" t="s">
        <v>65</v>
      </c>
      <c r="D38" s="12" t="s">
        <v>68</v>
      </c>
      <c r="E38" s="13">
        <v>26500</v>
      </c>
      <c r="F38" s="14"/>
      <c r="G38" s="15">
        <f t="shared" si="1"/>
        <v>72851.36</v>
      </c>
    </row>
    <row r="39" ht="20.1" customHeight="1" spans="1:7">
      <c r="A39" s="11" t="s">
        <v>9</v>
      </c>
      <c r="B39" s="11" t="s">
        <v>51</v>
      </c>
      <c r="C39" s="11" t="s">
        <v>65</v>
      </c>
      <c r="D39" s="12" t="s">
        <v>69</v>
      </c>
      <c r="E39" s="20"/>
      <c r="F39" s="23">
        <v>536.09</v>
      </c>
      <c r="G39" s="15">
        <f t="shared" si="1"/>
        <v>72315.27</v>
      </c>
    </row>
    <row r="40" ht="20.1" customHeight="1" spans="1:7">
      <c r="A40" s="11" t="s">
        <v>9</v>
      </c>
      <c r="B40" s="11" t="s">
        <v>53</v>
      </c>
      <c r="C40" s="11" t="s">
        <v>65</v>
      </c>
      <c r="D40" s="12" t="s">
        <v>70</v>
      </c>
      <c r="E40" s="20"/>
      <c r="F40" s="13">
        <v>1326</v>
      </c>
      <c r="G40" s="15">
        <f t="shared" si="1"/>
        <v>70989.27</v>
      </c>
    </row>
    <row r="41" ht="20.1" customHeight="1" spans="1:7">
      <c r="A41" s="11" t="s">
        <v>9</v>
      </c>
      <c r="B41" s="11" t="s">
        <v>71</v>
      </c>
      <c r="C41" s="11" t="s">
        <v>65</v>
      </c>
      <c r="D41" s="12" t="s">
        <v>72</v>
      </c>
      <c r="E41" s="20"/>
      <c r="F41" s="13">
        <v>1690</v>
      </c>
      <c r="G41" s="15">
        <f t="shared" si="1"/>
        <v>69299.27</v>
      </c>
    </row>
    <row r="42" ht="20.1" customHeight="1" spans="1:7">
      <c r="A42" s="11" t="s">
        <v>9</v>
      </c>
      <c r="B42" s="11" t="s">
        <v>73</v>
      </c>
      <c r="C42" s="11" t="s">
        <v>65</v>
      </c>
      <c r="D42" s="12" t="s">
        <v>74</v>
      </c>
      <c r="E42" s="20"/>
      <c r="F42" s="13">
        <v>26850</v>
      </c>
      <c r="G42" s="15">
        <f t="shared" si="1"/>
        <v>42449.27</v>
      </c>
    </row>
    <row r="43" s="1" customFormat="1" ht="20.1" customHeight="1" spans="1:7">
      <c r="A43" s="16" t="s">
        <v>15</v>
      </c>
      <c r="B43" s="17"/>
      <c r="C43" s="17"/>
      <c r="D43" s="18"/>
      <c r="E43" s="21">
        <f>SUM(E37:E42)</f>
        <v>36500</v>
      </c>
      <c r="F43" s="21">
        <f>SUM(F37:F42)</f>
        <v>30402.09</v>
      </c>
      <c r="G43" s="22"/>
    </row>
    <row r="44" ht="20.1" customHeight="1" spans="1:7">
      <c r="A44" s="11" t="s">
        <v>9</v>
      </c>
      <c r="B44" s="11" t="s">
        <v>64</v>
      </c>
      <c r="C44" s="11" t="s">
        <v>75</v>
      </c>
      <c r="D44" s="12" t="s">
        <v>76</v>
      </c>
      <c r="E44" s="13">
        <v>24300</v>
      </c>
      <c r="F44" s="14"/>
      <c r="G44" s="15">
        <f>G42+E44-F44</f>
        <v>66749.27</v>
      </c>
    </row>
    <row r="45" ht="20.1" customHeight="1" spans="1:7">
      <c r="A45" s="11" t="s">
        <v>9</v>
      </c>
      <c r="B45" s="11" t="s">
        <v>67</v>
      </c>
      <c r="C45" s="11" t="s">
        <v>75</v>
      </c>
      <c r="D45" s="12" t="s">
        <v>77</v>
      </c>
      <c r="E45" s="13">
        <v>10000</v>
      </c>
      <c r="F45" s="14"/>
      <c r="G45" s="15">
        <f t="shared" si="1"/>
        <v>76749.27</v>
      </c>
    </row>
    <row r="46" ht="20.1" customHeight="1" spans="1:7">
      <c r="A46" s="11" t="s">
        <v>9</v>
      </c>
      <c r="B46" s="11" t="s">
        <v>51</v>
      </c>
      <c r="C46" s="11" t="s">
        <v>75</v>
      </c>
      <c r="D46" s="12" t="s">
        <v>78</v>
      </c>
      <c r="E46" s="20"/>
      <c r="F46" s="13">
        <v>7000</v>
      </c>
      <c r="G46" s="15">
        <f t="shared" si="1"/>
        <v>69749.27</v>
      </c>
    </row>
    <row r="47" ht="20.1" customHeight="1" spans="1:7">
      <c r="A47" s="11" t="s">
        <v>9</v>
      </c>
      <c r="B47" s="11" t="s">
        <v>53</v>
      </c>
      <c r="C47" s="11" t="s">
        <v>75</v>
      </c>
      <c r="D47" s="12" t="s">
        <v>79</v>
      </c>
      <c r="E47" s="20"/>
      <c r="F47" s="23">
        <v>954.72</v>
      </c>
      <c r="G47" s="15">
        <f t="shared" si="1"/>
        <v>68794.55</v>
      </c>
    </row>
    <row r="48" ht="20.1" customHeight="1" spans="1:7">
      <c r="A48" s="11" t="s">
        <v>9</v>
      </c>
      <c r="B48" s="11" t="s">
        <v>71</v>
      </c>
      <c r="C48" s="11" t="s">
        <v>75</v>
      </c>
      <c r="D48" s="12" t="s">
        <v>80</v>
      </c>
      <c r="E48" s="20"/>
      <c r="F48" s="13">
        <v>1184.46</v>
      </c>
      <c r="G48" s="15">
        <f t="shared" si="1"/>
        <v>67610.09</v>
      </c>
    </row>
    <row r="49" ht="20.1" customHeight="1" spans="1:7">
      <c r="A49" s="11" t="s">
        <v>9</v>
      </c>
      <c r="B49" s="11" t="s">
        <v>73</v>
      </c>
      <c r="C49" s="11" t="s">
        <v>75</v>
      </c>
      <c r="D49" s="12" t="s">
        <v>81</v>
      </c>
      <c r="E49" s="20"/>
      <c r="F49" s="13">
        <v>25705</v>
      </c>
      <c r="G49" s="15">
        <f t="shared" si="1"/>
        <v>41905.09</v>
      </c>
    </row>
    <row r="50" s="1" customFormat="1" ht="20.1" customHeight="1" spans="1:7">
      <c r="A50" s="16" t="s">
        <v>15</v>
      </c>
      <c r="B50" s="17"/>
      <c r="C50" s="17"/>
      <c r="D50" s="18"/>
      <c r="E50" s="21">
        <f>SUM(E44:E49)</f>
        <v>34300</v>
      </c>
      <c r="F50" s="21">
        <f>SUM(F44:F49)</f>
        <v>34844.18</v>
      </c>
      <c r="G50" s="22"/>
    </row>
    <row r="51" ht="20.1" customHeight="1" spans="1:7">
      <c r="A51" s="11" t="s">
        <v>9</v>
      </c>
      <c r="B51" s="11" t="s">
        <v>64</v>
      </c>
      <c r="C51" s="11" t="s">
        <v>82</v>
      </c>
      <c r="D51" s="12" t="s">
        <v>83</v>
      </c>
      <c r="E51" s="13">
        <v>10000</v>
      </c>
      <c r="F51" s="14"/>
      <c r="G51" s="15">
        <f>G49+E51-F51</f>
        <v>51905.09</v>
      </c>
    </row>
    <row r="52" ht="20.1" customHeight="1" spans="1:7">
      <c r="A52" s="11" t="s">
        <v>9</v>
      </c>
      <c r="B52" s="11" t="s">
        <v>67</v>
      </c>
      <c r="C52" s="11" t="s">
        <v>82</v>
      </c>
      <c r="D52" s="12" t="s">
        <v>84</v>
      </c>
      <c r="E52" s="13">
        <v>25300</v>
      </c>
      <c r="F52" s="14"/>
      <c r="G52" s="15">
        <f t="shared" si="1"/>
        <v>77205.09</v>
      </c>
    </row>
    <row r="53" ht="20.1" customHeight="1" spans="1:7">
      <c r="A53" s="11" t="s">
        <v>9</v>
      </c>
      <c r="B53" s="11" t="s">
        <v>55</v>
      </c>
      <c r="C53" s="11" t="s">
        <v>82</v>
      </c>
      <c r="D53" s="12" t="s">
        <v>85</v>
      </c>
      <c r="E53" s="20"/>
      <c r="F53" s="13">
        <v>26149</v>
      </c>
      <c r="G53" s="15">
        <f t="shared" si="1"/>
        <v>51056.09</v>
      </c>
    </row>
    <row r="54" ht="20.1" customHeight="1" spans="1:7">
      <c r="A54" s="11" t="s">
        <v>9</v>
      </c>
      <c r="B54" s="11" t="s">
        <v>86</v>
      </c>
      <c r="C54" s="11" t="s">
        <v>82</v>
      </c>
      <c r="D54" s="12" t="s">
        <v>87</v>
      </c>
      <c r="E54" s="20"/>
      <c r="F54" s="13">
        <v>1081.65</v>
      </c>
      <c r="G54" s="15">
        <f t="shared" si="1"/>
        <v>49974.44</v>
      </c>
    </row>
    <row r="55" s="1" customFormat="1" ht="20.1" customHeight="1" spans="1:7">
      <c r="A55" s="16" t="s">
        <v>15</v>
      </c>
      <c r="B55" s="17"/>
      <c r="C55" s="17"/>
      <c r="D55" s="18"/>
      <c r="E55" s="21">
        <f>SUM(E51:E54)</f>
        <v>35300</v>
      </c>
      <c r="F55" s="21">
        <f>SUM(F51:F54)</f>
        <v>27230.65</v>
      </c>
      <c r="G55" s="22"/>
    </row>
    <row r="56" ht="20.1" customHeight="1" spans="1:7">
      <c r="A56" s="11" t="s">
        <v>9</v>
      </c>
      <c r="B56" s="11" t="s">
        <v>88</v>
      </c>
      <c r="C56" s="11" t="s">
        <v>89</v>
      </c>
      <c r="D56" s="12" t="s">
        <v>90</v>
      </c>
      <c r="E56" s="13">
        <v>10000</v>
      </c>
      <c r="F56" s="14"/>
      <c r="G56" s="15">
        <f>G54+E56-F56</f>
        <v>59974.44</v>
      </c>
    </row>
    <row r="57" ht="20.1" customHeight="1" spans="1:7">
      <c r="A57" s="11" t="s">
        <v>9</v>
      </c>
      <c r="B57" s="11" t="s">
        <v>91</v>
      </c>
      <c r="C57" s="11" t="s">
        <v>89</v>
      </c>
      <c r="D57" s="12" t="s">
        <v>92</v>
      </c>
      <c r="E57" s="13">
        <v>25300</v>
      </c>
      <c r="F57" s="14"/>
      <c r="G57" s="15">
        <f t="shared" si="1"/>
        <v>85274.44</v>
      </c>
    </row>
    <row r="58" ht="20.1" customHeight="1" spans="1:7">
      <c r="A58" s="11" t="s">
        <v>9</v>
      </c>
      <c r="B58" s="11" t="s">
        <v>25</v>
      </c>
      <c r="C58" s="11" t="s">
        <v>89</v>
      </c>
      <c r="D58" s="12" t="s">
        <v>93</v>
      </c>
      <c r="E58" s="20"/>
      <c r="F58" s="13">
        <v>25705</v>
      </c>
      <c r="G58" s="15">
        <f t="shared" si="1"/>
        <v>59569.44</v>
      </c>
    </row>
    <row r="59" s="1" customFormat="1" ht="20.1" customHeight="1" spans="1:7">
      <c r="A59" s="16" t="s">
        <v>15</v>
      </c>
      <c r="B59" s="17"/>
      <c r="C59" s="17"/>
      <c r="D59" s="18"/>
      <c r="E59" s="21">
        <f>SUM(E56:E58)</f>
        <v>35300</v>
      </c>
      <c r="F59" s="21">
        <f>SUM(F56:F58)</f>
        <v>25705</v>
      </c>
      <c r="G59" s="22"/>
    </row>
    <row r="60" ht="20.1" customHeight="1" spans="1:7">
      <c r="A60" s="11" t="s">
        <v>9</v>
      </c>
      <c r="B60" s="11" t="s">
        <v>94</v>
      </c>
      <c r="C60" s="11" t="s">
        <v>95</v>
      </c>
      <c r="D60" s="12" t="s">
        <v>96</v>
      </c>
      <c r="E60" s="13">
        <v>10000</v>
      </c>
      <c r="F60" s="14"/>
      <c r="G60" s="15">
        <f>G58+E60-F60</f>
        <v>69569.44</v>
      </c>
    </row>
    <row r="61" ht="20.1" customHeight="1" spans="1:7">
      <c r="A61" s="11" t="s">
        <v>9</v>
      </c>
      <c r="B61" s="11" t="s">
        <v>64</v>
      </c>
      <c r="C61" s="11" t="s">
        <v>95</v>
      </c>
      <c r="D61" s="12" t="s">
        <v>97</v>
      </c>
      <c r="E61" s="13">
        <v>25300</v>
      </c>
      <c r="F61" s="14"/>
      <c r="G61" s="15">
        <f t="shared" si="1"/>
        <v>94869.44</v>
      </c>
    </row>
    <row r="62" ht="20.1" customHeight="1" spans="1:7">
      <c r="A62" s="11" t="s">
        <v>9</v>
      </c>
      <c r="B62" s="11" t="s">
        <v>98</v>
      </c>
      <c r="C62" s="11" t="s">
        <v>95</v>
      </c>
      <c r="D62" s="12" t="s">
        <v>99</v>
      </c>
      <c r="E62" s="20"/>
      <c r="F62" s="23">
        <v>812.75</v>
      </c>
      <c r="G62" s="15">
        <f t="shared" si="1"/>
        <v>94056.69</v>
      </c>
    </row>
    <row r="63" ht="20.1" customHeight="1" spans="1:7">
      <c r="A63" s="11" t="s">
        <v>9</v>
      </c>
      <c r="B63" s="11" t="s">
        <v>44</v>
      </c>
      <c r="C63" s="11" t="s">
        <v>95</v>
      </c>
      <c r="D63" s="12" t="s">
        <v>100</v>
      </c>
      <c r="E63" s="20"/>
      <c r="F63" s="13">
        <v>25705</v>
      </c>
      <c r="G63" s="15">
        <f t="shared" si="1"/>
        <v>68351.69</v>
      </c>
    </row>
    <row r="64" ht="20.1" customHeight="1" spans="1:7">
      <c r="A64" s="11" t="s">
        <v>9</v>
      </c>
      <c r="B64" s="11" t="s">
        <v>101</v>
      </c>
      <c r="C64" s="11" t="s">
        <v>95</v>
      </c>
      <c r="D64" s="12" t="s">
        <v>102</v>
      </c>
      <c r="E64" s="20"/>
      <c r="F64" s="23">
        <v>533.36</v>
      </c>
      <c r="G64" s="15">
        <f t="shared" si="1"/>
        <v>67818.33</v>
      </c>
    </row>
    <row r="65" s="1" customFormat="1" ht="20.1" customHeight="1" spans="1:7">
      <c r="A65" s="16" t="s">
        <v>15</v>
      </c>
      <c r="B65" s="17"/>
      <c r="C65" s="17"/>
      <c r="D65" s="18"/>
      <c r="E65" s="21">
        <f>SUM(E60:E64)</f>
        <v>35300</v>
      </c>
      <c r="F65" s="21">
        <f>SUM(F60:F64)</f>
        <v>27051.11</v>
      </c>
      <c r="G65" s="22"/>
    </row>
    <row r="66" ht="20.1" customHeight="1" spans="1:7">
      <c r="A66" s="11" t="s">
        <v>9</v>
      </c>
      <c r="B66" s="11" t="s">
        <v>57</v>
      </c>
      <c r="C66" s="11" t="s">
        <v>103</v>
      </c>
      <c r="D66" s="12" t="s">
        <v>104</v>
      </c>
      <c r="E66" s="13">
        <v>53300</v>
      </c>
      <c r="F66" s="14"/>
      <c r="G66" s="15">
        <f>G64+E66-F66</f>
        <v>121118.33</v>
      </c>
    </row>
    <row r="67" ht="20.1" customHeight="1" spans="1:7">
      <c r="A67" s="11" t="s">
        <v>9</v>
      </c>
      <c r="B67" s="11" t="s">
        <v>49</v>
      </c>
      <c r="C67" s="11" t="s">
        <v>103</v>
      </c>
      <c r="D67" s="12" t="s">
        <v>105</v>
      </c>
      <c r="E67" s="23">
        <v>-74891.16</v>
      </c>
      <c r="F67" s="14"/>
      <c r="G67" s="15">
        <f t="shared" si="1"/>
        <v>46227.17</v>
      </c>
    </row>
    <row r="68" ht="20.1" customHeight="1" spans="1:7">
      <c r="A68" s="11" t="s">
        <v>9</v>
      </c>
      <c r="B68" s="11" t="s">
        <v>106</v>
      </c>
      <c r="C68" s="11" t="s">
        <v>103</v>
      </c>
      <c r="D68" s="12" t="s">
        <v>107</v>
      </c>
      <c r="E68" s="20"/>
      <c r="F68" s="13">
        <v>25705</v>
      </c>
      <c r="G68" s="15">
        <f t="shared" si="1"/>
        <v>20522.17</v>
      </c>
    </row>
    <row r="69" ht="20.1" customHeight="1" spans="1:7">
      <c r="A69" s="11" t="s">
        <v>9</v>
      </c>
      <c r="B69" s="11" t="s">
        <v>108</v>
      </c>
      <c r="C69" s="11" t="s">
        <v>103</v>
      </c>
      <c r="D69" s="12" t="s">
        <v>109</v>
      </c>
      <c r="E69" s="20"/>
      <c r="F69" s="23">
        <v>480.17</v>
      </c>
      <c r="G69" s="15">
        <f t="shared" si="1"/>
        <v>20042</v>
      </c>
    </row>
    <row r="70" ht="20.1" customHeight="1" spans="1:7">
      <c r="A70" s="11" t="s">
        <v>9</v>
      </c>
      <c r="B70" s="11" t="s">
        <v>110</v>
      </c>
      <c r="C70" s="11" t="s">
        <v>103</v>
      </c>
      <c r="D70" s="12" t="s">
        <v>111</v>
      </c>
      <c r="E70" s="20"/>
      <c r="F70" s="13">
        <v>3992</v>
      </c>
      <c r="G70" s="15">
        <f t="shared" si="1"/>
        <v>16050</v>
      </c>
    </row>
    <row r="71" ht="20.1" customHeight="1" spans="1:7">
      <c r="A71" s="11" t="s">
        <v>9</v>
      </c>
      <c r="B71" s="11" t="s">
        <v>112</v>
      </c>
      <c r="C71" s="11" t="s">
        <v>103</v>
      </c>
      <c r="D71" s="12" t="s">
        <v>113</v>
      </c>
      <c r="E71" s="20"/>
      <c r="F71" s="13">
        <v>5050</v>
      </c>
      <c r="G71" s="15">
        <f t="shared" si="1"/>
        <v>11000</v>
      </c>
    </row>
    <row r="72" ht="20.1" customHeight="1" spans="1:7">
      <c r="A72" s="24" t="s">
        <v>9</v>
      </c>
      <c r="B72" s="24" t="s">
        <v>114</v>
      </c>
      <c r="C72" s="24" t="s">
        <v>103</v>
      </c>
      <c r="D72" s="25" t="s">
        <v>115</v>
      </c>
      <c r="E72" s="20"/>
      <c r="F72" s="13">
        <v>11000</v>
      </c>
      <c r="G72" s="15">
        <f t="shared" si="1"/>
        <v>0</v>
      </c>
    </row>
    <row r="73" s="1" customFormat="1" ht="20.1" customHeight="1" spans="1:7">
      <c r="A73" s="35" t="s">
        <v>15</v>
      </c>
      <c r="B73" s="36"/>
      <c r="C73" s="36"/>
      <c r="D73" s="37"/>
      <c r="E73" s="21">
        <f>SUM(E66:E72)</f>
        <v>-21591.16</v>
      </c>
      <c r="F73" s="21">
        <f>SUM(F66:F72)</f>
        <v>46227.17</v>
      </c>
      <c r="G73" s="22"/>
    </row>
    <row r="74" s="1" customFormat="1" spans="1:7">
      <c r="A74" s="38" t="s">
        <v>116</v>
      </c>
      <c r="B74" s="39"/>
      <c r="C74" s="39"/>
      <c r="D74" s="40"/>
      <c r="E74" s="41">
        <f>E6+E12+E18+E24+E30+E36+E43+E50+E55+E59+E65++E73</f>
        <v>375108.84</v>
      </c>
      <c r="F74" s="22">
        <f>F6+F12+F18+F24+F30+F36+F43+F50+F55+F59+F65+F73</f>
        <v>375108.84</v>
      </c>
      <c r="G74" s="22">
        <f>G72</f>
        <v>0</v>
      </c>
    </row>
  </sheetData>
  <mergeCells count="15">
    <mergeCell ref="A1:E1"/>
    <mergeCell ref="E2:F2"/>
    <mergeCell ref="A6:D6"/>
    <mergeCell ref="A12:D12"/>
    <mergeCell ref="A18:D18"/>
    <mergeCell ref="A24:D24"/>
    <mergeCell ref="A30:D30"/>
    <mergeCell ref="A36:D36"/>
    <mergeCell ref="A43:D43"/>
    <mergeCell ref="A50:D50"/>
    <mergeCell ref="A55:D55"/>
    <mergeCell ref="A59:D59"/>
    <mergeCell ref="A65:D65"/>
    <mergeCell ref="A73:D73"/>
    <mergeCell ref="A74:D74"/>
  </mergeCells>
  <pageMargins left="0.7" right="0.7" top="0.75" bottom="0.75" header="0.3" footer="0.3"/>
  <pageSetup paperSize="9" scale="62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2024-03-18T01:17:00Z</dcterms:created>
  <cp:lastPrinted>2024-03-18T01:43:00Z</cp:lastPrinted>
  <dcterms:modified xsi:type="dcterms:W3CDTF">2024-04-15T07:45:33Z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907FC1318C5A4F17B86C73E5585543F1_12</vt:lpwstr>
  </property>
  <property fmtid="{D5CDD505-2E9C-101B-9397-08002B2CF9AE}" pid="3" name="KSOProductBuildVer">
    <vt:lpwstr>2052-12.1.0.16729</vt:lpwstr>
  </property>
</Properties>
</file>