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3" activeTab="7"/>
  </bookViews>
  <sheets>
    <sheet name="1.一般公共预算收入调整表" sheetId="1" r:id="rId1"/>
    <sheet name="2.一般公共预算支出调整表" sheetId="2" r:id="rId2"/>
    <sheet name="3.政府性基金收支调整表" sheetId="3" r:id="rId3"/>
    <sheet name="4.国有资本经营预算收支调整表" sheetId="4" r:id="rId4"/>
    <sheet name="5.社保基金收支调整表" sheetId="5" r:id="rId5"/>
    <sheet name="6.调减预算项目表" sheetId="10" r:id="rId6"/>
    <sheet name="7.追加预算项目明细表" sheetId="6" r:id="rId7"/>
    <sheet name="8.盘活财政存量资金情况表" sheetId="11" r:id="rId8"/>
    <sheet name="9.项目科目调整表" sheetId="8" r:id="rId9"/>
    <sheet name="10.上级转移支付支出二次分配及调整表" sheetId="9" r:id="rId10"/>
    <sheet name="11.年初预算项目变更情况表" sheetId="7" r:id="rId11"/>
    <sheet name="12.财政存量资金拟消化暂付款明细表" sheetId="12" r:id="rId12"/>
    <sheet name="13.财政存量资金安排的支出项目明细表" sheetId="13" r:id="rId13"/>
    <sheet name="14.暂付款挂账转列公共财政预算支出情况表" sheetId="14" r:id="rId14"/>
  </sheets>
  <definedNames>
    <definedName name="_xlnm._FilterDatabase" localSheetId="6" hidden="1">'7.追加预算项目明细表'!$A$2:$D$159</definedName>
    <definedName name="_xlnm.Print_Titles" localSheetId="6">'7.追加预算项目明细表'!$1:$2</definedName>
    <definedName name="_xlnm.Print_Titles" localSheetId="9">'10.上级转移支付支出二次分配及调整表'!$1:$3</definedName>
    <definedName name="_xlnm._FilterDatabase" localSheetId="5" hidden="1">'6.调减预算项目表'!$B$3:$D$363</definedName>
    <definedName name="_xlnm.Print_Titles" localSheetId="5">'6.调减预算项目表'!$1:$3</definedName>
  </definedNames>
  <calcPr calcId="144525"/>
</workbook>
</file>

<file path=xl/comments1.xml><?xml version="1.0" encoding="utf-8"?>
<comments xmlns="http://schemas.openxmlformats.org/spreadsheetml/2006/main">
  <authors>
    <author>Admin</author>
  </authors>
  <commentList>
    <comment ref="D34" authorId="0">
      <text>
        <r>
          <rPr>
            <b/>
            <sz val="9"/>
            <rFont val="宋体"/>
            <charset val="134"/>
          </rPr>
          <t>Admin:</t>
        </r>
        <r>
          <rPr>
            <sz val="9"/>
            <rFont val="宋体"/>
            <charset val="134"/>
          </rPr>
          <t xml:space="preserve">
2022年上级专项结余51156万元，2021年上级专项结余27845万元，2022年一般债券结余1000万元</t>
        </r>
      </text>
    </comment>
  </commentList>
</comments>
</file>

<file path=xl/comments2.xml><?xml version="1.0" encoding="utf-8"?>
<comments xmlns="http://schemas.openxmlformats.org/spreadsheetml/2006/main">
  <authors>
    <author>Admin</author>
  </authors>
  <commentList>
    <comment ref="L31" authorId="0">
      <text>
        <r>
          <rPr>
            <b/>
            <sz val="9"/>
            <rFont val="宋体"/>
            <charset val="134"/>
          </rPr>
          <t>Admin:</t>
        </r>
        <r>
          <rPr>
            <sz val="9"/>
            <rFont val="宋体"/>
            <charset val="134"/>
          </rPr>
          <t xml:space="preserve">
专项结余1493，专项债券结余9380，上年结余413</t>
        </r>
      </text>
    </comment>
  </commentList>
</comments>
</file>

<file path=xl/sharedStrings.xml><?xml version="1.0" encoding="utf-8"?>
<sst xmlns="http://schemas.openxmlformats.org/spreadsheetml/2006/main" count="1779" uniqueCount="1009">
  <si>
    <t>曲江区2022年地方公共预算收入调整情况表</t>
  </si>
  <si>
    <t>单位:万元</t>
  </si>
  <si>
    <r>
      <rPr>
        <b/>
        <sz val="12"/>
        <rFont val="仿宋_GB2312"/>
        <charset val="134"/>
      </rPr>
      <t>项</t>
    </r>
    <r>
      <rPr>
        <b/>
        <sz val="12"/>
        <rFont val="仿宋_GB2312"/>
        <charset val="0"/>
      </rPr>
      <t xml:space="preserve">  </t>
    </r>
    <r>
      <rPr>
        <b/>
        <sz val="12"/>
        <rFont val="仿宋_GB2312"/>
        <charset val="134"/>
      </rPr>
      <t>目</t>
    </r>
  </si>
  <si>
    <t>2021年
决算收入</t>
  </si>
  <si>
    <t>2022年
预算收入</t>
  </si>
  <si>
    <t>2022年
调整预算收入</t>
  </si>
  <si>
    <t>预算调整占预算任务%</t>
  </si>
  <si>
    <t>与预算相比</t>
  </si>
  <si>
    <t>与2021年决算相比</t>
  </si>
  <si>
    <t>备注</t>
  </si>
  <si>
    <t>增减</t>
  </si>
  <si>
    <r>
      <rPr>
        <b/>
        <sz val="12"/>
        <rFont val="仿宋_GB2312"/>
        <charset val="134"/>
      </rPr>
      <t>增减</t>
    </r>
    <r>
      <rPr>
        <b/>
        <sz val="12"/>
        <rFont val="仿宋_GB2312"/>
        <charset val="0"/>
      </rPr>
      <t>%</t>
    </r>
  </si>
  <si>
    <t>一、一般公共预算收入</t>
  </si>
  <si>
    <t>（一） 税收收入</t>
  </si>
  <si>
    <t>国内增值税</t>
  </si>
  <si>
    <t>企业所得税（含退税）</t>
  </si>
  <si>
    <t>个人所得税</t>
  </si>
  <si>
    <t>资源税</t>
  </si>
  <si>
    <t>城市维护建设税</t>
  </si>
  <si>
    <t>房产税</t>
  </si>
  <si>
    <t>印花税</t>
  </si>
  <si>
    <t>城镇土地使用税</t>
  </si>
  <si>
    <t>土地增值税</t>
  </si>
  <si>
    <t>耕地占用税</t>
  </si>
  <si>
    <t>契税</t>
  </si>
  <si>
    <t>车船税</t>
  </si>
  <si>
    <t>环保税</t>
  </si>
  <si>
    <t>（二）非税收入</t>
  </si>
  <si>
    <t>专项收入</t>
  </si>
  <si>
    <t>行政事业性收费收入</t>
  </si>
  <si>
    <t>罚没收入</t>
  </si>
  <si>
    <t>国有资本经营收入</t>
  </si>
  <si>
    <t>国有资源（资产）有偿使用收入</t>
  </si>
  <si>
    <t>捐赠收入</t>
  </si>
  <si>
    <t>政府住房基金收入</t>
  </si>
  <si>
    <t>其他收入</t>
  </si>
  <si>
    <t>二、转移支付收入</t>
  </si>
  <si>
    <t>（一） 返还性收入</t>
  </si>
  <si>
    <t>（二） 一般性转移支付收入</t>
  </si>
  <si>
    <t>（三） 专项转移支付收入</t>
  </si>
  <si>
    <t>三、债务转贷收入</t>
  </si>
  <si>
    <t>（一）新增一般债券收入</t>
  </si>
  <si>
    <t>（二）再融资债券收入</t>
  </si>
  <si>
    <t>四、调入收入</t>
  </si>
  <si>
    <t>（二）政府性基金预算调入资金</t>
  </si>
  <si>
    <t>（三）从国有资本经营预算调入一般公共预算</t>
  </si>
  <si>
    <t>五、动用预算稳定调节基金</t>
  </si>
  <si>
    <t>六、上年结余</t>
  </si>
  <si>
    <t>收入总计</t>
  </si>
  <si>
    <t>税务部门收入</t>
  </si>
  <si>
    <t>财政部门收入</t>
  </si>
  <si>
    <t>税收占比</t>
  </si>
  <si>
    <t>曲江区2022年地方公共预算支出调整情况表</t>
  </si>
  <si>
    <t>2021年决算支出</t>
  </si>
  <si>
    <t>2022年预算支出</t>
  </si>
  <si>
    <t>2022年调整预算支出</t>
  </si>
  <si>
    <t>调整支出占预算数%</t>
  </si>
  <si>
    <t>一、一般公共预算支出</t>
  </si>
  <si>
    <t>（一）一般公共服务支出</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</si>
  <si>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</si>
  <si>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</si>
  <si>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</si>
  <si>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</si>
  <si>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</si>
  <si>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</si>
  <si>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</si>
  <si>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</si>
  <si>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</si>
  <si>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</si>
  <si>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</si>
  <si>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</si>
  <si>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</si>
  <si>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（十五）金融支出</t>
  </si>
  <si>
    <t>（十六）自然资源海洋气象等支出</t>
  </si>
  <si>
    <t>（十七）住房保障支出</t>
  </si>
  <si>
    <t>（十八）粮油物资储备支出</t>
  </si>
  <si>
    <t>（十九）灾害防治及应急管理支出</t>
  </si>
  <si>
    <t>（二十）地方预备费</t>
  </si>
  <si>
    <t>（二十一）其他支出</t>
  </si>
  <si>
    <t>（二十二）债务付息支出</t>
  </si>
  <si>
    <t>（二十三）债务发行费用支出</t>
  </si>
  <si>
    <t>二、上解支出</t>
  </si>
  <si>
    <t>三、调出资金</t>
  </si>
  <si>
    <t>四、地方政府一般债券还本支出</t>
  </si>
  <si>
    <t>五、安排预算稳定调节基金</t>
  </si>
  <si>
    <t>支出合计</t>
  </si>
  <si>
    <t>年终滚存结余</t>
  </si>
  <si>
    <t>支出总计</t>
  </si>
  <si>
    <t>2021年结余</t>
  </si>
  <si>
    <t>2022年一般债券结余</t>
  </si>
  <si>
    <t>2022年结余</t>
  </si>
  <si>
    <t>曲江区2022年政府性基金预算收支调整情况表</t>
  </si>
  <si>
    <t>收入</t>
  </si>
  <si>
    <t>支出</t>
  </si>
  <si>
    <t>项目</t>
  </si>
  <si>
    <t>2021年决算数</t>
  </si>
  <si>
    <t>2022年调整
预算收入</t>
  </si>
  <si>
    <t>与预算相比增减数</t>
  </si>
  <si>
    <r>
      <rPr>
        <b/>
        <sz val="12"/>
        <rFont val="仿宋_GB2312"/>
        <charset val="134"/>
      </rPr>
      <t>完成预算的</t>
    </r>
    <r>
      <rPr>
        <b/>
        <sz val="12"/>
        <rFont val="仿宋_GB2312"/>
        <charset val="0"/>
      </rPr>
      <t>%</t>
    </r>
  </si>
  <si>
    <t>与决算相比增减数</t>
  </si>
  <si>
    <r>
      <rPr>
        <b/>
        <sz val="12"/>
        <rFont val="仿宋_GB2312"/>
        <charset val="134"/>
      </rPr>
      <t>同比增减</t>
    </r>
    <r>
      <rPr>
        <b/>
        <sz val="12"/>
        <rFont val="仿宋_GB2312"/>
        <charset val="0"/>
      </rPr>
      <t>%</t>
    </r>
  </si>
  <si>
    <t>2022年预算
支出</t>
  </si>
  <si>
    <t>2022年调整
预算支出</t>
  </si>
  <si>
    <t>一、本级政府性基金收入合计</t>
  </si>
  <si>
    <t>一、社会保障和就业支出</t>
  </si>
  <si>
    <t>（一）散装水泥专项资金收入</t>
  </si>
  <si>
    <r>
      <rPr>
        <sz val="12"/>
        <rFont val="仿宋_GB2312"/>
        <charset val="0"/>
      </rPr>
      <t xml:space="preserve">     </t>
    </r>
    <r>
      <rPr>
        <sz val="12"/>
        <rFont val="仿宋_GB2312"/>
        <charset val="134"/>
      </rPr>
      <t>大中型水库移民后期扶持基金支出</t>
    </r>
  </si>
  <si>
    <t>（二）新型墙体材料专项基金收入</t>
  </si>
  <si>
    <r>
      <rPr>
        <sz val="12"/>
        <rFont val="仿宋_GB2312"/>
        <charset val="0"/>
      </rPr>
      <t xml:space="preserve">     </t>
    </r>
    <r>
      <rPr>
        <sz val="12"/>
        <rFont val="仿宋_GB2312"/>
        <charset val="134"/>
      </rPr>
      <t>小型水库移民扶助基金支出</t>
    </r>
  </si>
  <si>
    <t>（三）国有土地使用权出让金收入</t>
  </si>
  <si>
    <t>二、文化体育与传媒支出</t>
  </si>
  <si>
    <t>（四）国有土地收益基金收入</t>
  </si>
  <si>
    <r>
      <rPr>
        <sz val="12"/>
        <rFont val="仿宋_GB2312"/>
        <charset val="0"/>
      </rPr>
      <t xml:space="preserve">    </t>
    </r>
    <r>
      <rPr>
        <sz val="12"/>
        <rFont val="仿宋_GB2312"/>
        <charset val="134"/>
      </rPr>
      <t>国家电影事业发展专项资金支出</t>
    </r>
  </si>
  <si>
    <t>（五）城市公用事业附加收入</t>
  </si>
  <si>
    <r>
      <rPr>
        <sz val="12"/>
        <rFont val="仿宋_GB2312"/>
        <charset val="0"/>
      </rPr>
      <t xml:space="preserve">    </t>
    </r>
    <r>
      <rPr>
        <sz val="12"/>
        <rFont val="仿宋_GB2312"/>
        <charset val="134"/>
      </rPr>
      <t>旅游发展基金支出</t>
    </r>
  </si>
  <si>
    <t>（六）彩票公益金收入</t>
  </si>
  <si>
    <t>三、城乡社区事务支出</t>
  </si>
  <si>
    <t>福利彩票公益金收入</t>
  </si>
  <si>
    <r>
      <rPr>
        <sz val="12"/>
        <rFont val="仿宋_GB2312"/>
        <charset val="0"/>
      </rPr>
      <t xml:space="preserve">     </t>
    </r>
    <r>
      <rPr>
        <sz val="12"/>
        <rFont val="仿宋_GB2312"/>
        <charset val="134"/>
      </rPr>
      <t>政府住房基金支出</t>
    </r>
  </si>
  <si>
    <t>体育彩票公益金收入</t>
  </si>
  <si>
    <r>
      <rPr>
        <sz val="12"/>
        <rFont val="仿宋_GB2312"/>
        <charset val="0"/>
      </rPr>
      <t xml:space="preserve">     </t>
    </r>
    <r>
      <rPr>
        <sz val="12"/>
        <rFont val="仿宋_GB2312"/>
        <charset val="134"/>
      </rPr>
      <t>国有土地使用权出让收入安排的支出</t>
    </r>
  </si>
  <si>
    <t>（七）城市基础设施配套费收入</t>
  </si>
  <si>
    <r>
      <rPr>
        <sz val="12"/>
        <rFont val="仿宋_GB2312"/>
        <charset val="0"/>
      </rPr>
      <t xml:space="preserve">     </t>
    </r>
    <r>
      <rPr>
        <sz val="12"/>
        <rFont val="仿宋_GB2312"/>
        <charset val="134"/>
      </rPr>
      <t>国有土地收益基金支出</t>
    </r>
  </si>
  <si>
    <t>（八）农业土地开发资金收入</t>
  </si>
  <si>
    <r>
      <rPr>
        <sz val="12"/>
        <rFont val="仿宋_GB2312"/>
        <charset val="0"/>
      </rPr>
      <t xml:space="preserve">     </t>
    </r>
    <r>
      <rPr>
        <sz val="12"/>
        <rFont val="仿宋_GB2312"/>
        <charset val="134"/>
      </rPr>
      <t>城市公用事业附加收入安排的支出</t>
    </r>
  </si>
  <si>
    <t>（九）公共租赁住房租金收入</t>
  </si>
  <si>
    <r>
      <rPr>
        <sz val="12"/>
        <rFont val="仿宋_GB2312"/>
        <charset val="0"/>
      </rPr>
      <t xml:space="preserve">     </t>
    </r>
    <r>
      <rPr>
        <sz val="12"/>
        <rFont val="仿宋_GB2312"/>
        <charset val="134"/>
      </rPr>
      <t>农业土地开发资金支出</t>
    </r>
  </si>
  <si>
    <t>（十）污水处理费收入</t>
  </si>
  <si>
    <r>
      <rPr>
        <sz val="12"/>
        <rFont val="仿宋_GB2312"/>
        <charset val="0"/>
      </rPr>
      <t xml:space="preserve">     </t>
    </r>
    <r>
      <rPr>
        <sz val="12"/>
        <rFont val="仿宋_GB2312"/>
        <charset val="134"/>
      </rPr>
      <t>城市基础设施配套费安排的支出</t>
    </r>
  </si>
  <si>
    <t xml:space="preserve">     污水处理费安排的支出</t>
  </si>
  <si>
    <t xml:space="preserve">     城市基础设施配套费对应专项债务收入安排的支出</t>
  </si>
  <si>
    <t xml:space="preserve">     污水处理费对应专项债务收入安排的支出</t>
  </si>
  <si>
    <t>四、农林水事务支出</t>
  </si>
  <si>
    <r>
      <rPr>
        <sz val="12"/>
        <rFont val="仿宋_GB2312"/>
        <charset val="0"/>
      </rPr>
      <t xml:space="preserve">     </t>
    </r>
    <r>
      <rPr>
        <sz val="12"/>
        <rFont val="仿宋_GB2312"/>
        <charset val="134"/>
      </rPr>
      <t>大中型水库库区基金支出</t>
    </r>
  </si>
  <si>
    <t>五、其他支出</t>
  </si>
  <si>
    <r>
      <rPr>
        <sz val="12"/>
        <rFont val="仿宋_GB2312"/>
        <charset val="0"/>
      </rPr>
      <t xml:space="preserve">     </t>
    </r>
    <r>
      <rPr>
        <sz val="12"/>
        <rFont val="仿宋_GB2312"/>
        <charset val="134"/>
      </rPr>
      <t>彩票公益金安排的支出</t>
    </r>
  </si>
  <si>
    <t xml:space="preserve">     其他政府性基金及对应专项债务收入安排的支出</t>
  </si>
  <si>
    <t>六、债务付息支出</t>
  </si>
  <si>
    <t>二、上级补助收入</t>
  </si>
  <si>
    <t>七、债务发行费用支出</t>
  </si>
  <si>
    <t>三、新增专项债券转贷收入</t>
  </si>
  <si>
    <t>本年基金支出小计</t>
  </si>
  <si>
    <t>四、再融资债券转贷收入</t>
  </si>
  <si>
    <t>专项债务还本支出</t>
  </si>
  <si>
    <t>五、调入收入</t>
  </si>
  <si>
    <t>政府性基金结余</t>
  </si>
  <si>
    <t>六、上年基金结余收入</t>
  </si>
  <si>
    <t>政府性基金调出资金</t>
  </si>
  <si>
    <t>政府性基金收入总计</t>
  </si>
  <si>
    <t>政府性基金支出总计</t>
  </si>
  <si>
    <t>曲江区2022年国有资本经营预算收支调整情况表</t>
  </si>
  <si>
    <t>单位：万元</t>
  </si>
  <si>
    <t>项       目</t>
  </si>
  <si>
    <t>2021年决算</t>
  </si>
  <si>
    <t>2022年预算</t>
  </si>
  <si>
    <t>2022年预算调整</t>
  </si>
  <si>
    <t>与2022年预算相比</t>
  </si>
  <si>
    <t>同比增减数</t>
  </si>
  <si>
    <t>同比增减%</t>
  </si>
  <si>
    <t>收入合计</t>
  </si>
  <si>
    <t>一、上年结余</t>
  </si>
  <si>
    <t>二、当年国有资本经营预算收入</t>
  </si>
  <si>
    <t>（一）从国有出资企业分得的利润</t>
  </si>
  <si>
    <t>1、国有独资企业应上缴的利润</t>
  </si>
  <si>
    <t>2、参股、控股企业应上缴的红利</t>
  </si>
  <si>
    <t>3、其他（资产占用费）</t>
  </si>
  <si>
    <t>（二）国有资产转让收入</t>
  </si>
  <si>
    <t>1、转让国有独资企业产（股）权的净收益</t>
  </si>
  <si>
    <t>2、转让国有参股、控股企业国有股权的净收益</t>
  </si>
  <si>
    <t>3、其他</t>
  </si>
  <si>
    <t>（三）从国家出资企业取得的清算收入</t>
  </si>
  <si>
    <t>（四）其他国有资本收入</t>
  </si>
  <si>
    <t>（五）转移性收入</t>
  </si>
  <si>
    <t>驻韶省属企业分离办社会职能移交经费</t>
  </si>
  <si>
    <t>韶钢集团分离办社会职能移交经费</t>
  </si>
  <si>
    <t>国有企业退休人员社会化管理中央财政补助</t>
  </si>
  <si>
    <t>一、国有资本经营预算支出</t>
  </si>
  <si>
    <t>（一）资本性支出</t>
  </si>
  <si>
    <t>1、现有企业增加注册资本金</t>
  </si>
  <si>
    <t>（二）费用性支出</t>
  </si>
  <si>
    <t>（三）调剂资金</t>
  </si>
  <si>
    <t>（四）解决历史遗留问题及改革成本支出</t>
  </si>
  <si>
    <t>1、国有企业办公共服务机构移交补助支出</t>
  </si>
  <si>
    <t>2、国有企业退休人员社会化管理补助支出</t>
  </si>
  <si>
    <t>3、国有企业改革成本支出</t>
  </si>
  <si>
    <t>（五）其他支出</t>
  </si>
  <si>
    <t>二、国有资本经营预算调出资金</t>
  </si>
  <si>
    <t>三、结余</t>
  </si>
  <si>
    <t>曲江区2022年社会保险基金收支调整情况表</t>
  </si>
  <si>
    <t>项        目</t>
  </si>
  <si>
    <t>合计</t>
  </si>
  <si>
    <t>企业职工基本养老保险</t>
  </si>
  <si>
    <t>机关事业单位基本养老保险</t>
  </si>
  <si>
    <t>职业年金</t>
  </si>
  <si>
    <t>失业保险</t>
  </si>
  <si>
    <t>城镇职工基本医疗保险</t>
  </si>
  <si>
    <t>工伤保险</t>
  </si>
  <si>
    <t>生育保险</t>
  </si>
  <si>
    <t>城乡居民基本医疗保险</t>
  </si>
  <si>
    <t>城乡居民社会养老保险</t>
  </si>
  <si>
    <t>其中:机关养老（改革前）</t>
  </si>
  <si>
    <t>一、收入</t>
  </si>
  <si>
    <t xml:space="preserve">    其中： 1、征集收入</t>
  </si>
  <si>
    <t xml:space="preserve">           2、利息收入</t>
  </si>
  <si>
    <t xml:space="preserve">           3、财政补贴收入</t>
  </si>
  <si>
    <t xml:space="preserve">           4、其他收入</t>
  </si>
  <si>
    <t xml:space="preserve">           5、转移收入</t>
  </si>
  <si>
    <t>二、支出</t>
  </si>
  <si>
    <t xml:space="preserve">    其中： 1、社会保险待遇支出</t>
  </si>
  <si>
    <t xml:space="preserve">           2、其他支出</t>
  </si>
  <si>
    <t xml:space="preserve">           3、转移支出</t>
  </si>
  <si>
    <t xml:space="preserve">           4、上解支出</t>
  </si>
  <si>
    <t>三、本年收支结余</t>
  </si>
  <si>
    <t>四、上年结余</t>
  </si>
  <si>
    <t>五、年末滚存结余</t>
  </si>
  <si>
    <t>22年区级项目调减情况表</t>
  </si>
  <si>
    <t>单位：元</t>
  </si>
  <si>
    <t>预算单位</t>
  </si>
  <si>
    <t>预算项目</t>
  </si>
  <si>
    <t>年初预算金额</t>
  </si>
  <si>
    <t>调减金额</t>
  </si>
  <si>
    <t>中共韶关市曲江区委办公室</t>
  </si>
  <si>
    <t>档案工作经费</t>
  </si>
  <si>
    <t>国安工作经费</t>
  </si>
  <si>
    <t>机要值班费</t>
  </si>
  <si>
    <t>密码设备换装</t>
  </si>
  <si>
    <t>区委办调研和信息经费</t>
  </si>
  <si>
    <t>区委工作经费</t>
  </si>
  <si>
    <t>运转经费</t>
  </si>
  <si>
    <t>韶关市曲江区人民代表大会常务委员会办公室</t>
  </si>
  <si>
    <t>常委会委员履职专项经费</t>
  </si>
  <si>
    <t>人大代表视察活动经费</t>
  </si>
  <si>
    <t>人代会制度宣传</t>
  </si>
  <si>
    <t>召开各镇人大干部会议</t>
  </si>
  <si>
    <t>召开人大例会</t>
  </si>
  <si>
    <t>韶关市曲江区人民政府办公室</t>
  </si>
  <si>
    <t>防疫经费</t>
  </si>
  <si>
    <t>建设曲江区群众信访诉求综合服务中心经费</t>
  </si>
  <si>
    <t>金融办经费</t>
  </si>
  <si>
    <t>区政府调研经费</t>
  </si>
  <si>
    <t>信访维稳经费</t>
  </si>
  <si>
    <t>政府工作经费</t>
  </si>
  <si>
    <t>驻外招商工作队工作经费</t>
  </si>
  <si>
    <t>总值班室经费</t>
  </si>
  <si>
    <t>中国人民政治协商会议韶关市曲江区委员会办公室</t>
  </si>
  <si>
    <t>赴港澳联谊经费</t>
  </si>
  <si>
    <t>政协例会</t>
  </si>
  <si>
    <t>政协委员视察活动经费</t>
  </si>
  <si>
    <t>中共韶关市曲江区纪律检查委员会</t>
  </si>
  <si>
    <t>村级财务异地交叉审计工作经费</t>
  </si>
  <si>
    <t>党风廉政宣传教育专项工作经费</t>
  </si>
  <si>
    <t>谈话点日常维护保障经费</t>
  </si>
  <si>
    <t>巡察组巡察办工作经费</t>
  </si>
  <si>
    <t>执纪审查陪护工作经费</t>
  </si>
  <si>
    <t>中共韶关市曲江区委组织部</t>
  </si>
  <si>
    <t>“大组工网”网络维护费</t>
  </si>
  <si>
    <t>“两新”组织党建指导员（非公职人员）补贴</t>
  </si>
  <si>
    <t>“两新”组织党员活动经费</t>
  </si>
  <si>
    <t>“两新”组织党组织启动经费</t>
  </si>
  <si>
    <t>“两新”组织党组织书记补贴</t>
  </si>
  <si>
    <t>65岁以上城乡困难老党员补助</t>
  </si>
  <si>
    <t>70岁以上农村老党员春节慰问经费</t>
  </si>
  <si>
    <t>80岁以上农村老党员补助</t>
  </si>
  <si>
    <t>百团千才万匠经费</t>
  </si>
  <si>
    <t>村（社区）“两委”干部参加大专以上学历教育培训经费</t>
  </si>
  <si>
    <t>村（社区）“两委”干部后备人选培训经费</t>
  </si>
  <si>
    <t>村（社区）党组织书记（储备人选）学历提升工程</t>
  </si>
  <si>
    <t>干部人事档案数字化信息管理专项经费</t>
  </si>
  <si>
    <t>公务员（干部）招录、选调、考察等经费</t>
  </si>
  <si>
    <t>固本强基工作经费</t>
  </si>
  <si>
    <t>接管人员经费</t>
  </si>
  <si>
    <t>困难党员一次性补助</t>
  </si>
  <si>
    <t>老干部活动中心经费</t>
  </si>
  <si>
    <t>老干部体检经费</t>
  </si>
  <si>
    <t>老人节（重阳节）活动经费</t>
  </si>
  <si>
    <t>离任农村干部生活补助</t>
  </si>
  <si>
    <t>离任社区干部生活补助</t>
  </si>
  <si>
    <t>离休干部医药费</t>
  </si>
  <si>
    <t>年度经济社会发展情况老干部通报会经费</t>
  </si>
  <si>
    <t>农村党组织书记绩效奖励</t>
  </si>
  <si>
    <t>企业离休干部配偶生活困难补助经费</t>
  </si>
  <si>
    <t>全区在岗村（社区）“两委”干部社保经费</t>
  </si>
  <si>
    <t>全区在职村、社区“两委”干部补贴</t>
  </si>
  <si>
    <t>人才资源开发专项资金</t>
  </si>
  <si>
    <t>软弱涣散村党组织第一书记工作补贴</t>
  </si>
  <si>
    <t>软弱涣散党组织整顿工作经费</t>
  </si>
  <si>
    <t>社区党组织书记绩效奖励</t>
  </si>
  <si>
    <t>慰问离退休干部经费</t>
  </si>
  <si>
    <t>慰问在职副科以上住院干部及在职去世干部遗属经费</t>
  </si>
  <si>
    <t>原四套班子医药费</t>
  </si>
  <si>
    <t>远程教育经费</t>
  </si>
  <si>
    <t>中共韶关市曲江区委宣传部</t>
  </si>
  <si>
    <t>《曲江经济》和《曲江论坛》出版费用</t>
  </si>
  <si>
    <t>《新华每日电讯》报纸</t>
  </si>
  <si>
    <t>区委中心组理论学习及资料费</t>
  </si>
  <si>
    <t>扫黄打非经费</t>
  </si>
  <si>
    <t>送电影下乡1020场次补助</t>
  </si>
  <si>
    <t>中共韶关市曲江区委统一战线工作部</t>
  </si>
  <si>
    <t>成立“两会一站”所需经费</t>
  </si>
  <si>
    <t>抵御宗教渗透工作经费</t>
  </si>
  <si>
    <t>九三业务经费</t>
  </si>
  <si>
    <t>民革业务经费</t>
  </si>
  <si>
    <t>民建业务经费</t>
  </si>
  <si>
    <t>民进业务经费</t>
  </si>
  <si>
    <t>民盟业务经费</t>
  </si>
  <si>
    <t>民主党派业务经费</t>
  </si>
  <si>
    <t>农工业务经费</t>
  </si>
  <si>
    <t>台湾桃源县大溪镇与我区结为姐妹城市交流经费</t>
  </si>
  <si>
    <t>中共韶关市曲江区委政法委员会</t>
  </si>
  <si>
    <t>“智格工程”网格员队伍薪酬</t>
  </si>
  <si>
    <t>610办办案经费（打击处置全能神3年总体战费用）</t>
  </si>
  <si>
    <t>创建无邪教示范镇村经费</t>
  </si>
  <si>
    <t>村居综治视联网项目第二期费用</t>
  </si>
  <si>
    <t>举报涉邪教违法犯罪活动经费</t>
  </si>
  <si>
    <t>区镇综治视联网链路资金</t>
  </si>
  <si>
    <t>扫黑除恶专项斗争经费</t>
  </si>
  <si>
    <t>司法救助经费</t>
  </si>
  <si>
    <t>雪亮+智格工程光纤通信链路传输经费</t>
  </si>
  <si>
    <t>雪亮+智格工程项目第三期费用</t>
  </si>
  <si>
    <t>镇、村综治视联网链路租金</t>
  </si>
  <si>
    <t>中共韶关市曲江区委机构编制委员会办公室</t>
  </si>
  <si>
    <t>广东省韶关市曲江区人民武装部</t>
  </si>
  <si>
    <t>国防教育费</t>
  </si>
  <si>
    <t>民兵事业费</t>
  </si>
  <si>
    <t>韶关市公安局曲江分局</t>
  </si>
  <si>
    <t>“平安曲江”一期租赁费</t>
  </si>
  <si>
    <t>“最差路段”安装电子警察设备和城区交通信号灯</t>
  </si>
  <si>
    <t>车管所租赁经费</t>
  </si>
  <si>
    <t>购买交通违法及事故拖车、停车社会服务专项经费</t>
  </si>
  <si>
    <t>交通设施城市维护费</t>
  </si>
  <si>
    <t>交通事故检验鉴定专项经费</t>
  </si>
  <si>
    <t>禁毒工作经费</t>
  </si>
  <si>
    <t>派出所建设经费</t>
  </si>
  <si>
    <t>平安曲江二期维护费</t>
  </si>
  <si>
    <t>曲江城区主要道路安装电子警察设备（第三期）</t>
  </si>
  <si>
    <t>韶关市曲江区司法局</t>
  </si>
  <si>
    <t>法律服务体系建设工作经费</t>
  </si>
  <si>
    <t>法律服务体系建设助理员补助经费</t>
  </si>
  <si>
    <t>韶关市曲江区发展和改革局</t>
  </si>
  <si>
    <t>原粮食局退休人员大额医疗互助基金</t>
  </si>
  <si>
    <t>债券项目等包装经费</t>
  </si>
  <si>
    <t>韶关市曲江区工业和信息化局</t>
  </si>
  <si>
    <t>区电商办促进电子商务（农村淘宝）专项工作经费</t>
  </si>
  <si>
    <t>外出项目考察和招商活动</t>
  </si>
  <si>
    <t>韶关市曲江区财政局</t>
  </si>
  <si>
    <t>公共财政综合管理平台建设维运费</t>
  </si>
  <si>
    <t>办公设备购置及软件更新等工作经费</t>
  </si>
  <si>
    <t>财经检查（含会计信息质量检查、预决算公开信息核查）</t>
  </si>
  <si>
    <t>非税收入一体化管理平台及票据系统运维工作经费</t>
  </si>
  <si>
    <t>聘请第三方开展绩效评价工作</t>
  </si>
  <si>
    <t>曲江区政府采购法律法规业务培训费</t>
  </si>
  <si>
    <t>物业站退休干部职工差额部分</t>
  </si>
  <si>
    <t>政府工程第三方审核费</t>
  </si>
  <si>
    <t>资产管理及运维工作经费</t>
  </si>
  <si>
    <t>韶关市曲江区审计局</t>
  </si>
  <si>
    <t>其他审计事务支出</t>
  </si>
  <si>
    <t>审计业务</t>
  </si>
  <si>
    <t>信息化建设</t>
  </si>
  <si>
    <t>韶关市曲江区自然资源局</t>
  </si>
  <si>
    <t>护林防火及森林保险</t>
  </si>
  <si>
    <t>全区用地增减挂钩、垦造水田、高标农田等自然资源项目经费</t>
  </si>
  <si>
    <t>韶关市曲江区农业农村局</t>
  </si>
  <si>
    <t>2022年政策性农业种植保险保费区级财政负担部分</t>
  </si>
  <si>
    <t>病死（害）猪无害化处理补贴及损失补贴县级配套经费</t>
  </si>
  <si>
    <t>动物疫情应急基金</t>
  </si>
  <si>
    <t>离岗基层老兽医补助经费</t>
  </si>
  <si>
    <t>能繁母猪保险补贴</t>
  </si>
  <si>
    <t>农产品质量安全检测项目</t>
  </si>
  <si>
    <t>农科所科研经费</t>
  </si>
  <si>
    <t>生猪保险补贴</t>
  </si>
  <si>
    <t>乡村振兴第一书记乡镇补贴</t>
  </si>
  <si>
    <t>乡村振兴第一书记驻村补贴</t>
  </si>
  <si>
    <t>乡村振兴驻镇帮镇扶村工作补贴</t>
  </si>
  <si>
    <t>乡村振兴驻镇帮镇扶村工作乡镇补贴</t>
  </si>
  <si>
    <t>乡村振兴驻镇帮镇扶村资金</t>
  </si>
  <si>
    <t>应急物资经费（含疫苗管理）</t>
  </si>
  <si>
    <t>韶关市曲江区农业机械管理局</t>
  </si>
  <si>
    <t>农机检测费</t>
  </si>
  <si>
    <t>韶关市生态环境局曲江分局</t>
  </si>
  <si>
    <t>环境监测业务项目</t>
  </si>
  <si>
    <t>韶关市曲江区水务局</t>
  </si>
  <si>
    <t>2022年苍村水库政府扶持资金</t>
  </si>
  <si>
    <t>2022年罗坑水库政府扶持资金</t>
  </si>
  <si>
    <t>2022年水旱灾害防御（水利工程）应急抢险资金</t>
  </si>
  <si>
    <t>2022年水利工程抢险储备物资项目</t>
  </si>
  <si>
    <t>2022年小坑水库政府扶持资金</t>
  </si>
  <si>
    <t>苍村水库冬季维修、水库库面日常巡逻费、安全生产管理经费等</t>
  </si>
  <si>
    <t>苍村水库移民1分钱1吨水</t>
  </si>
  <si>
    <t>苍村水库移民股金利息</t>
  </si>
  <si>
    <t>苍村水库鱼苗投放</t>
  </si>
  <si>
    <t>韶关市曲江区交通运输局</t>
  </si>
  <si>
    <t>3条线城区公交线补贴</t>
  </si>
  <si>
    <t>城市公交车补助（10条公交线）</t>
  </si>
  <si>
    <t>国防经费</t>
  </si>
  <si>
    <t>交通工程项目费</t>
  </si>
  <si>
    <t>交通运输服务中心运转经费</t>
  </si>
  <si>
    <t>农村公路养护</t>
  </si>
  <si>
    <t>韶关市曲江区住房和城乡建设管理局</t>
  </si>
  <si>
    <t>101工程维护费</t>
  </si>
  <si>
    <t>2021年已安装警报器费用</t>
  </si>
  <si>
    <t>2022代管直管公房保障性住房维修专项</t>
  </si>
  <si>
    <t>城区防空警报器LED屏租赁费</t>
  </si>
  <si>
    <t>城区防空警报系统维护管理费</t>
  </si>
  <si>
    <t>城区路灯购置费</t>
  </si>
  <si>
    <t>城区乡镇路灯、行政服务中心、景观灯电费</t>
  </si>
  <si>
    <t>公租房征收经费</t>
  </si>
  <si>
    <t>国防动员事业经费（人民防空警报试鸣暨疏散演练活动费）</t>
  </si>
  <si>
    <t>开展农村保洁工作督导、检查、宣传工作经费</t>
  </si>
  <si>
    <t>农村保洁员工作经费</t>
  </si>
  <si>
    <t>庆祝环卫工人节活动经费</t>
  </si>
  <si>
    <t>曲江城区公共绿化管养服务（2022年）</t>
  </si>
  <si>
    <t>人防业务宣传费</t>
  </si>
  <si>
    <t>人防移动通讯指挥长途拉练经费</t>
  </si>
  <si>
    <t>广东韶关曲江经济开发区管理委员会</t>
  </si>
  <si>
    <t>开发区正常运作经费</t>
  </si>
  <si>
    <t>韶关市曲江区政府投资建设项目代建中心</t>
  </si>
  <si>
    <t>代建管理费</t>
  </si>
  <si>
    <t>韶关市曲江区土地和房屋征收事务中心</t>
  </si>
  <si>
    <t>征拆工作经费</t>
  </si>
  <si>
    <t>韶关市曲江区教育局</t>
  </si>
  <si>
    <t>2022年区级教育费附加</t>
  </si>
  <si>
    <t>2022年义务教育生均公用经费（初中）</t>
  </si>
  <si>
    <t>2022年义务教育生均公用经费（小学）</t>
  </si>
  <si>
    <t>高中教育生均公用经费</t>
  </si>
  <si>
    <t>教研经费</t>
  </si>
  <si>
    <t>教育督导专项经费</t>
  </si>
  <si>
    <t>教育统计专项经费</t>
  </si>
  <si>
    <t>民办代课教师补助</t>
  </si>
  <si>
    <t>民办教育发展专项经费</t>
  </si>
  <si>
    <t>普通高中国家助学金</t>
  </si>
  <si>
    <t>普通高中学生免学费(含残疾）</t>
  </si>
  <si>
    <t>学前教育生均公用经费</t>
  </si>
  <si>
    <t>学前教育幼儿资助</t>
  </si>
  <si>
    <t>义务教育阶段特殊教育学校和随班就读残疾学生生均公用经费</t>
  </si>
  <si>
    <t>义务教育质量监测专项经费</t>
  </si>
  <si>
    <t>中等职业学校国家助学金</t>
  </si>
  <si>
    <t>中等职业学校免学费（含残疾）</t>
  </si>
  <si>
    <t>中小学临聘教师招聘</t>
  </si>
  <si>
    <t>韶关市曲江区文化广电旅游体育局</t>
  </si>
  <si>
    <t>2022年体彩金安排的体育项目经费</t>
  </si>
  <si>
    <t>区博物馆2022年免费开放运行经费</t>
  </si>
  <si>
    <t>区文化馆送戏下乡专项经费</t>
  </si>
  <si>
    <t>韶关市曲江区图书馆总分馆运行经费</t>
  </si>
  <si>
    <t>文化馆免费开放经费</t>
  </si>
  <si>
    <t>文化室免费开放</t>
  </si>
  <si>
    <t>乡村振兴及旅游生态发展基金</t>
  </si>
  <si>
    <t>韶关市曲江区档案馆</t>
  </si>
  <si>
    <t>档案抢救与保护（抢救保护、资料征集、编纂、修复－每卷3元）</t>
  </si>
  <si>
    <t>韶关市曲江区科学技术协会</t>
  </si>
  <si>
    <t>科普活动</t>
  </si>
  <si>
    <t>曲江区市场监督管理局</t>
  </si>
  <si>
    <t>农贸市场食用农产品快速检测经费</t>
  </si>
  <si>
    <t>韶关市曲江区机关事务管理局</t>
  </si>
  <si>
    <t>区公务接待费</t>
  </si>
  <si>
    <t>区政府办公场所日常公用经费</t>
  </si>
  <si>
    <t>区政府车队运行经费</t>
  </si>
  <si>
    <t>区政府食堂运行经费</t>
  </si>
  <si>
    <t>韶关市曲江区行政服务中心</t>
  </si>
  <si>
    <t>行政大厅运行管理费</t>
  </si>
  <si>
    <t>韶关市曲江区政务服务数据管理局</t>
  </si>
  <si>
    <t>微信OA短信费</t>
  </si>
  <si>
    <t>新电子政务村居电路</t>
  </si>
  <si>
    <t>新电子政务科级机关与镇街电路服务</t>
  </si>
  <si>
    <t>韶关市曲江区人力资源和社会保障局</t>
  </si>
  <si>
    <t>被征地农民养老保障资金</t>
  </si>
  <si>
    <t>举办各类劳务招聘会费用</t>
  </si>
  <si>
    <t>区、镇、村、人力资源信息服务系统平台网络、软件维护费</t>
  </si>
  <si>
    <t>韶关市扶持高校毕业生在韶就业补贴</t>
  </si>
  <si>
    <t>事业单位人员招聘经费</t>
  </si>
  <si>
    <t>韶关市曲江区社会保险基金管理中心</t>
  </si>
  <si>
    <t>城乡居民基本养老保险区级财政补助</t>
  </si>
  <si>
    <t>城乡居民医保及基本养老保险工作经费</t>
  </si>
  <si>
    <t>机关事业单位养老保险区级财政补助</t>
  </si>
  <si>
    <t>困难群体城乡居民医保财政补助资金</t>
  </si>
  <si>
    <t>信息网络维护费</t>
  </si>
  <si>
    <t>区退役军人事务局</t>
  </si>
  <si>
    <t>安置经费</t>
  </si>
  <si>
    <t>复退军人服务体系经费</t>
  </si>
  <si>
    <t>双拥经费</t>
  </si>
  <si>
    <t>优抚经费</t>
  </si>
  <si>
    <t>韶关市曲江区民政局</t>
  </si>
  <si>
    <t>殡葬经费</t>
  </si>
  <si>
    <t>残疾人两项补贴费</t>
  </si>
  <si>
    <t>城镇低保金</t>
  </si>
  <si>
    <t>城镇特困供养对象护理费</t>
  </si>
  <si>
    <t>低保工作经费</t>
  </si>
  <si>
    <t>高龄津贴经费</t>
  </si>
  <si>
    <t>孤儿和事实无人抚养儿童生活费</t>
  </si>
  <si>
    <t>婚姻登记</t>
  </si>
  <si>
    <t>基层政权和社区建设</t>
  </si>
  <si>
    <t>困难群众临时价格补贴</t>
  </si>
  <si>
    <t>困难群众送温暖慰问金</t>
  </si>
  <si>
    <t>临时救助</t>
  </si>
  <si>
    <t>农村低保金</t>
  </si>
  <si>
    <t>农村特困供养对象护理费</t>
  </si>
  <si>
    <t>农村特困供养金</t>
  </si>
  <si>
    <t>社会福利院经费（含人员工资)</t>
  </si>
  <si>
    <t>未成年人保护工作经费</t>
  </si>
  <si>
    <t>养老服务机构安全建设、运营经费</t>
  </si>
  <si>
    <t>养老机构人员护理知识、消防设施培训</t>
  </si>
  <si>
    <t>韶关市曲江区卫生健康局</t>
  </si>
  <si>
    <t>(公益一类）基层医疗机构医疗废物处理经费</t>
  </si>
  <si>
    <t>艾滋病项目（疾病预防控制中心）</t>
  </si>
  <si>
    <t>城镇独生子女父母计划生育奖励金</t>
  </si>
  <si>
    <t>出生缺陷防控项目（区妇幼保健院）</t>
  </si>
  <si>
    <t>传染病应急（疾病预防控制中心）</t>
  </si>
  <si>
    <t>第一类疫苗（含冷链5万）（疾病预防控制中心）</t>
  </si>
  <si>
    <t>碘缺乏地方病防治（疾病预防控制中心）</t>
  </si>
  <si>
    <t>妇女“两癌”筛查项目（区妇幼保健院）</t>
  </si>
  <si>
    <t>公立医院基本药品零差率销售利润补偿资金（区妇幼保健院）</t>
  </si>
  <si>
    <t>公立医院基本药物零差价财政补助资金（区人民医院）</t>
  </si>
  <si>
    <t>巩卫迎检办公室办公经费</t>
  </si>
  <si>
    <t>计划生育并发症及病残儿专家评审聘请费用</t>
  </si>
  <si>
    <t>计划生育手术并发症人员特别扶助金</t>
  </si>
  <si>
    <t>计生并发症困难患者救助金额</t>
  </si>
  <si>
    <t>计生四术专项经费</t>
  </si>
  <si>
    <t>健康教育经费（疾病预防控制中心）</t>
  </si>
  <si>
    <t>结核病防控项目（疾病预防控制中心）</t>
  </si>
  <si>
    <t>老龄“银龄安康”项目经费</t>
  </si>
  <si>
    <t>麻疹疫苗强化免疫（疾病预防控制中心）</t>
  </si>
  <si>
    <t>免费孕前检查</t>
  </si>
  <si>
    <t>农村部分计划生育家庭奖励金</t>
  </si>
  <si>
    <t>农村二女结扎夫妇社会养老保险</t>
  </si>
  <si>
    <t>农村计划生育节育奖励金</t>
  </si>
  <si>
    <t>农村接生员和赤脚医生生活困难补助资金</t>
  </si>
  <si>
    <t>农村生活饮用水监管工作经费及宣传费用（曲江区卫生监督所）</t>
  </si>
  <si>
    <t>农村饮用水卫生监测（疾病预防控制中心）</t>
  </si>
  <si>
    <t>曲江区适龄儿童窝沟封闭项目</t>
  </si>
  <si>
    <t>全区各镇（街道）计生专干工资、社保等经费</t>
  </si>
  <si>
    <t>人员工资（包干经费）（区妇幼保健院）</t>
  </si>
  <si>
    <t>四害生态病媒生物监测（疾病预防控制中心）</t>
  </si>
  <si>
    <t>无偿献血工作项目经费</t>
  </si>
  <si>
    <t>学校结核病工作（疾病预防控制中心）</t>
  </si>
  <si>
    <t>血吸虫常规监测（疾病预防控制中心）</t>
  </si>
  <si>
    <t>严重精神障碍患者管控及其监护人监护补助（保险）</t>
  </si>
  <si>
    <t>韶关市曲江区医疗保障局</t>
  </si>
  <si>
    <t>购置公务用车</t>
  </si>
  <si>
    <t>韶关市曲江区应急管理局</t>
  </si>
  <si>
    <t>2022年防汛冲锋舟维护保养费、防潮轻舟中队培训费</t>
  </si>
  <si>
    <t>2022年三防工作经费</t>
  </si>
  <si>
    <t>安全生产领域举报奖励费用</t>
  </si>
  <si>
    <t>安全生产专项</t>
  </si>
  <si>
    <t>区综合性应急救援大队工资社保和工作经费</t>
  </si>
  <si>
    <t>森林防火工作、特殊器械（森林消防车辆、风力灭火机）维护经费</t>
  </si>
  <si>
    <t>森林防火扑火机具装备经费及培训演练</t>
  </si>
  <si>
    <t>森林防火视频监控租金费用</t>
  </si>
  <si>
    <t>韶关市曲江区消防救援大队</t>
  </si>
  <si>
    <t>消防员医疗费</t>
  </si>
  <si>
    <t>新增城区市政消火栓经费</t>
  </si>
  <si>
    <t>韶关市曲江区武警中队</t>
  </si>
  <si>
    <t>武警中队经费</t>
  </si>
  <si>
    <t>韶关市曲江区归国华侨联合会</t>
  </si>
  <si>
    <t>归国侨眷经费</t>
  </si>
  <si>
    <t>韶关市曲江区残疾人联合会</t>
  </si>
  <si>
    <t>残疾人精准康复专项经费</t>
  </si>
  <si>
    <t>残疾人就业培训、创业扶持经费</t>
  </si>
  <si>
    <t>评残工作经费</t>
  </si>
  <si>
    <t>区残疾人综合服务中心运作经费</t>
  </si>
  <si>
    <t>韶关市曲江区总工会</t>
  </si>
  <si>
    <t>中国共产主义青年团韶关市曲江区委员会</t>
  </si>
  <si>
    <t>社会公益性活动经费</t>
  </si>
  <si>
    <t>乡镇基层团组织建设经费</t>
  </si>
  <si>
    <t>预防未成年人犯罪</t>
  </si>
  <si>
    <t>志愿者服务经费</t>
  </si>
  <si>
    <t>中学团建经费</t>
  </si>
  <si>
    <t>韶关市曲江区妇女联合会</t>
  </si>
  <si>
    <t>单亲特困母亲、留守儿童援助款及工作经费</t>
  </si>
  <si>
    <t>妇联换届经费</t>
  </si>
  <si>
    <t>家庭教育工作经费</t>
  </si>
  <si>
    <t>实施妇女儿童两个规划经费</t>
  </si>
  <si>
    <t>韶关市曲江区工商业联合会</t>
  </si>
  <si>
    <t>培训、调研活动经费</t>
  </si>
  <si>
    <t>韶关市曲江区老区促进会</t>
  </si>
  <si>
    <t>第一批革命遗址纪念标志建设资金余款</t>
  </si>
  <si>
    <t>烈士后裔助学金</t>
  </si>
  <si>
    <t>宣传栏四期通讯员稿费</t>
  </si>
  <si>
    <t>韶关市曲江区史志办公室</t>
  </si>
  <si>
    <t>年鉴编纂经费</t>
  </si>
  <si>
    <t>国家统计局曲江调查队</t>
  </si>
  <si>
    <t>城乡一体化住户调查经费</t>
  </si>
  <si>
    <t>劳动力调查经费</t>
  </si>
  <si>
    <t>韶关市曲江区统计局</t>
  </si>
  <si>
    <t>人口变动抽样调查</t>
  </si>
  <si>
    <t>韶关市曲江区大塘镇人民政府</t>
  </si>
  <si>
    <t>大塘消防队运行经费</t>
  </si>
  <si>
    <t>韶关市曲江区沙溪镇人民政府</t>
  </si>
  <si>
    <t>沙溪镇水源地清洁保洁费</t>
  </si>
  <si>
    <t>韶关市曲江区乌石镇人民政府</t>
  </si>
  <si>
    <t>乌石镇专职消防队运行经费</t>
  </si>
  <si>
    <t>韶关市曲江区樟市镇人民政府</t>
  </si>
  <si>
    <t>韶关市曲江区松山街道办事处</t>
  </si>
  <si>
    <t>十六冶退管办管理经费</t>
  </si>
  <si>
    <t>区级切块项目</t>
  </si>
  <si>
    <t>税务征收经费</t>
  </si>
  <si>
    <t>慰问经费</t>
  </si>
  <si>
    <t>原四套班子学习、培训、考察专项经费</t>
  </si>
  <si>
    <t>一次性抚恤金</t>
  </si>
  <si>
    <t>全区自然灾害保险</t>
  </si>
  <si>
    <t>追加预算项目明细表</t>
  </si>
  <si>
    <t>指标来源</t>
  </si>
  <si>
    <t>项目名称</t>
  </si>
  <si>
    <t>金额（元）</t>
  </si>
  <si>
    <t>资金性质</t>
  </si>
  <si>
    <t>区级追加</t>
  </si>
  <si>
    <t>老区建设专项资金</t>
  </si>
  <si>
    <t>预算安排拨款</t>
  </si>
  <si>
    <t>专职队人员经费</t>
  </si>
  <si>
    <t>专职队公用经费</t>
  </si>
  <si>
    <t>专职消防队员执勤补助</t>
  </si>
  <si>
    <t>黄小娟等补缴养老保险</t>
  </si>
  <si>
    <t>（韶曲卫请〔2022〕80号）关于组建区新冠肺炎疫情防控卫健应急小分队和解决人员经费</t>
  </si>
  <si>
    <t>农业发展项目（第二批）</t>
  </si>
  <si>
    <t>镇街综合行政执法人员首次配发执法制式服装和标志的经费</t>
  </si>
  <si>
    <t>追加2022年安置补助经费</t>
  </si>
  <si>
    <t>追加2022年城镇特困护理费</t>
  </si>
  <si>
    <t>追加2022年农村特困护理费</t>
  </si>
  <si>
    <t>统计调查工作经费</t>
  </si>
  <si>
    <t>纪检监察内网安可替代工程工作经费</t>
  </si>
  <si>
    <t>邱生路和曹才菊人道主义关怀补助金</t>
  </si>
  <si>
    <t>韶曲白府请[2022]122号、117号、085号曲江经济开发区保税区物流园建设项目迁坟补偿款</t>
  </si>
  <si>
    <t>政府性基金预算资金</t>
  </si>
  <si>
    <t>网络安全工作经费</t>
  </si>
  <si>
    <t>以前年度交通违法及事故拖车、停车社会服务费</t>
  </si>
  <si>
    <t>村村通自来水工程</t>
  </si>
  <si>
    <t>曲江区大塘镇小型农田水利示范建设工程</t>
  </si>
  <si>
    <t>小坑灌区改造工程</t>
  </si>
  <si>
    <t>2016-2018年度高标农田建设</t>
  </si>
  <si>
    <t>规划报批等自然资源项目</t>
  </si>
  <si>
    <t>韶财综【2020】53号2020年中央财政土壤污染防治资金（土壤污染防治）——农业局农用地安全利用</t>
  </si>
  <si>
    <t>马坝镇围蔽小区整治提升相关经费</t>
  </si>
  <si>
    <t>以前年度交通设施城市维护费</t>
  </si>
  <si>
    <t>韶财工[2017]134号关于下达中央及省大气污染防治专项资金的通知韶关市机动车遥感监测平台系统项目</t>
  </si>
  <si>
    <t>韶财综〔2020〕54号2020年中央财政土壤污染防治资金的通知医疗废物焚烧生产线升级改造项目</t>
  </si>
  <si>
    <t>韶关市曲江区行政服务中心“一门式一网式”政务服务模式改革实体办事大厅建设工程</t>
  </si>
  <si>
    <t>韶关市曲江区曲江大道绿化景观整治工程</t>
  </si>
  <si>
    <t>2016年农村光明工程工程项目</t>
  </si>
  <si>
    <t>马坝镇综合行政执法工作经费</t>
  </si>
  <si>
    <t>2022年公安项目经费</t>
  </si>
  <si>
    <t>购买法律服务（专项债券两案一书）</t>
  </si>
  <si>
    <t>曲江经济开发区白土污水处理厂污水处理费</t>
  </si>
  <si>
    <t>警务辅助人员执勤岗位津贴和加班补贴</t>
  </si>
  <si>
    <t>曲江区文化中心物业管理费</t>
  </si>
  <si>
    <t>区政府法律顾问费</t>
  </si>
  <si>
    <t>广东粤韶钢铁有限公司捐赠救灾资金</t>
  </si>
  <si>
    <t>韶曲松街请（2022）20号追加松山街道市政消火栓采购项目</t>
  </si>
  <si>
    <t>2022年度曲江城区市政设施养护维修项目费用</t>
  </si>
  <si>
    <t>曲小府请[2022]9号关于拨付小坑镇工资经费的请示</t>
  </si>
  <si>
    <t>追加曲江区城乡环卫作业项目经费</t>
  </si>
  <si>
    <t>追加韶关市曲江区鑫田污水处理有限公司污水处理费</t>
  </si>
  <si>
    <t>曲江区608车队家属区危房拆除抢险工程款</t>
  </si>
  <si>
    <t>农业发展项目</t>
  </si>
  <si>
    <t>韶曲马府请[2022]124号马坝镇关于划拨历年精神文明创建工作经费</t>
  </si>
  <si>
    <t>韶曲塘府（2022）49号、50号左村村撑仕岭亮化绿化工程及灾后重建资金</t>
  </si>
  <si>
    <t>解决韶关银保监分局行政运行经费</t>
  </si>
  <si>
    <t>北江干流曲江段生态环境系统保护修复工程-马坝镇农村生态环境治理工程配套费</t>
  </si>
  <si>
    <t>曲江区规划技术中心购买公车费用</t>
  </si>
  <si>
    <t>曲小府请[2022]21号关于请求拨付救助金的请示</t>
  </si>
  <si>
    <t>松山街道人文关怀补助金</t>
  </si>
  <si>
    <t>城乡冷链和国家物流枢纽建设中央预算内投资专项</t>
  </si>
  <si>
    <t>十六届人大二次会议和三级人大代表培训班经费</t>
  </si>
  <si>
    <t>2022年曲江城区部分主干道和节点进行春节氛围布置项目</t>
  </si>
  <si>
    <t>韶曲樟府请[2022]35号韶关市曲江区2020年度第四批次城镇建设用地植被恢复费</t>
  </si>
  <si>
    <t>2014-2020年高标农田建设资金</t>
  </si>
  <si>
    <t>中央环保督察组督察白土镇环保问题整改费用（2022年）</t>
  </si>
  <si>
    <t>樟市镇2020年“6·9”水灾水毁公路、桥梁应急抢修工程款</t>
  </si>
  <si>
    <t>汤湖河陂头修复资金1</t>
  </si>
  <si>
    <t>北江河濛浬电站库区水面漂浮物清理费</t>
  </si>
  <si>
    <t>祥安居拆除费用</t>
  </si>
  <si>
    <t>2021年公安工作经费</t>
  </si>
  <si>
    <t>狮岩路、环城路桥梁及管道等工程</t>
  </si>
  <si>
    <t>曲江新城片区改造安置房及配套工程</t>
  </si>
  <si>
    <t>广乐高速征地留用地补偿款</t>
  </si>
  <si>
    <t>韶曲马府请[2020]166号马坝镇泥砖房拆后唯一住房户建房补助</t>
  </si>
  <si>
    <t>曲江公路建设款</t>
  </si>
  <si>
    <t>四好农村路建设项目</t>
  </si>
  <si>
    <t>曲江区第一次全国自然灾害综合风险普查工作服务项目进度款费用</t>
  </si>
  <si>
    <t>韶关市曲江区第三次全国国土调查工作采购项目第二笔款项</t>
  </si>
  <si>
    <t>S251线黄岭亭至汤湖公路（小坑段）改扩建项目征地房屋、青苗及附着物补偿费</t>
  </si>
  <si>
    <t>大南华旅游通道通信管线临时架空杆路工程</t>
  </si>
  <si>
    <t>曲江城区景观提升及裸露地绿化工程（第一期余款）</t>
  </si>
  <si>
    <t>路灯维护经费</t>
  </si>
  <si>
    <t>曲江区镇级填埋场整改项目</t>
  </si>
  <si>
    <t>新时代天韵花园工程（60%工程款）</t>
  </si>
  <si>
    <t>樟市镇群星村钉螺存活区域渠道改造应急工程涉及永久性用地、临时用地和青苗补偿款</t>
  </si>
  <si>
    <t>村村通自来水工程（第二批）</t>
  </si>
  <si>
    <t>2014年10月至2015年6月调资财政部分</t>
  </si>
  <si>
    <t>韶关市曲江区太阳山挡土墙塌方修复工程</t>
  </si>
  <si>
    <t>曲江区“一门式一网式”政务服务模式改革实体办事大厅建设项目工程结算款</t>
  </si>
  <si>
    <t>曲江区马坝镇三村平房商铺抢险修缮工程款</t>
  </si>
  <si>
    <t>韶关市示范性综合实践基地修缮维护工程项目</t>
  </si>
  <si>
    <t>韶关市曲江区小坑水库灌区改造工程</t>
  </si>
  <si>
    <t>北江河河面垃圾漂浮物清理</t>
  </si>
  <si>
    <t>白土污水处理厂污水处理费</t>
  </si>
  <si>
    <t>韶曲马府请[2022]31号马坝镇请求拨付关于曲江区城南影剧院周边地块安置小区安置房抽签分配工作经费</t>
  </si>
  <si>
    <t>韶关市北纺智造科技有限公司省重点实验室配套资金</t>
  </si>
  <si>
    <t>广东绿之油农业开发有限公司土地款</t>
  </si>
  <si>
    <t>退休人员医疗保险费</t>
  </si>
  <si>
    <t>祥安居住户一次性救济金（第四批）</t>
  </si>
  <si>
    <t>区四套班子领导体检费</t>
  </si>
  <si>
    <t>祥安居拆除费用（第二笔）</t>
  </si>
  <si>
    <t>征收经费</t>
  </si>
  <si>
    <t>曲江新城片区改造－安置房及配套工程（艺苑路北）第一批工程进度款</t>
  </si>
  <si>
    <t>采矿权设置前期工作经费</t>
  </si>
  <si>
    <t>电话电视会议系统升级改造经费</t>
  </si>
  <si>
    <t>印制《习仲勋在曲江画册》经费</t>
  </si>
  <si>
    <t>追加关工委办公经费</t>
  </si>
  <si>
    <t>关于安排2021年下半年新冠病毒疫苗及接种费用（职工））</t>
  </si>
  <si>
    <t>韶曲罗府请（2022）26号关于罗坑镇人民政府“139”镇街工程相关费用</t>
  </si>
  <si>
    <t>韶曲马府请[2022]219号国道G240曲江中学至乐广高速乌石出口段改建项目</t>
  </si>
  <si>
    <t>韶曲乌府请[2022]11号国道240扩建项目征收工作经费</t>
  </si>
  <si>
    <t>韶财工〔2020〕134号2020年省级自然灾害生活救助资金（第三批）</t>
  </si>
  <si>
    <t>追加全区在职村社区“两委”干部补贴</t>
  </si>
  <si>
    <t>韶曲马府请[2022]283号G240线凯旋城至S248线彩虹门连接线工程工作经费</t>
  </si>
  <si>
    <t>韶曲白府请[2022]129号保税区物流园建设项目迁坟补偿款</t>
  </si>
  <si>
    <t>曲江区集中隔离医学观察场所一期项目未办理规划许可证开工建设行政罚款（韶曲卫请[2022]137号）</t>
  </si>
  <si>
    <t>(韶曲卫请〔2022〕163号追加我区2022年基本公共卫生服务项目区级经费预算</t>
  </si>
  <si>
    <t>预备费</t>
  </si>
  <si>
    <t>追加疫情防控工作经费-韶曲卫请[2022]87号,</t>
  </si>
  <si>
    <t>关于追加集中隔离医学观察场所工作经费,</t>
  </si>
  <si>
    <t>韶曲枫府请【2022】13号枫湾镇人民政府抗疫工作经费,</t>
  </si>
  <si>
    <t>市场监管领域疫情防控工作经费,</t>
  </si>
  <si>
    <t>采购新冠病毒全员核酸检测物资费用,</t>
  </si>
  <si>
    <t>不可预见费安排的支出</t>
  </si>
  <si>
    <t>祥安居住户一次性救济金（第三批）,</t>
  </si>
  <si>
    <t>统计工作经费,</t>
  </si>
  <si>
    <t>购买公务用车经费,</t>
  </si>
  <si>
    <t>追加防范和处置非法集资工作经费,</t>
  </si>
  <si>
    <t>信息装备经费,</t>
  </si>
  <si>
    <t>黄振彪母亲谢亚秀2022年4-12月抚养费,</t>
  </si>
  <si>
    <t>区应急管理局零星维修项目经费,</t>
  </si>
  <si>
    <t>2021年韶关海关关区合作协调经费,</t>
  </si>
  <si>
    <t>2022年度全国信用信息共享平台（韶关曲江）运行维护服务项目运维经费,</t>
  </si>
  <si>
    <t>区应急管理局应急指挥平台系统运行经费,</t>
  </si>
  <si>
    <t>区应急管理局15台村级卫星电话1年通讯费用,</t>
  </si>
  <si>
    <t>祥安居住户一次性救济金,</t>
  </si>
  <si>
    <t>祥安居住户一次性救济金（2户）,</t>
  </si>
  <si>
    <t>韶曲科协请〔2021〕06号区科技馆保留展品评估费及报废展品拆除搬迁费,</t>
  </si>
  <si>
    <t>巩卫迎检办公室办公经费,</t>
  </si>
  <si>
    <t>2022年执法项目经费,</t>
  </si>
  <si>
    <t>冯泽才遗属周静闲定期生活困难补助,</t>
  </si>
  <si>
    <t>区流浪乞讨人员救助安置中心2名工作人员工资,</t>
  </si>
  <si>
    <t>购买应急装备项目经费,</t>
  </si>
  <si>
    <t>2021年交通综合执法工作经费,</t>
  </si>
  <si>
    <t>曲江区防震减灾工作经费,</t>
  </si>
  <si>
    <t>杨伦伟同志困难遗属补助费,</t>
  </si>
  <si>
    <t>区七大产业园（基地）集群项目推进工作前期筹备费用,</t>
  </si>
  <si>
    <t>马坝镇建设民办教育征地项目,</t>
  </si>
  <si>
    <t>2021年曲江区创文迎国检工作经费,</t>
  </si>
  <si>
    <t>2021年曲江区创文入户宣传工作经费,</t>
  </si>
  <si>
    <t>曲江区文明委2021年第一次全体成员（扩大）会议经费,</t>
  </si>
  <si>
    <t>罗坑镇Y381线四队路口至黄土岭村黄土岭桥改建工程资金,</t>
  </si>
  <si>
    <t>枫湾镇两处政策性关停矿山土地复垦方案（含施工图、工程概算书）方案编制,</t>
  </si>
  <si>
    <t>韶曲马府请[2022]35号马坝镇关于下门村改造项目陈翠琴等3户房屋构筑物及其他各项补偿款,</t>
  </si>
  <si>
    <t>韶曲马府请[2022]28号马坝镇关于梅花路与马冶11栋柴房交接处后续拆除及搭建项目资金,</t>
  </si>
  <si>
    <t>曲江区2022年拟盘活财政存量资金情况表</t>
  </si>
  <si>
    <t>序号</t>
  </si>
  <si>
    <t>安排支出项目</t>
  </si>
  <si>
    <t>解决我区部分全额拨款机关事业单位职业年金单位部分及利息</t>
  </si>
  <si>
    <t>合同制工人补缴养老保险</t>
  </si>
  <si>
    <t>财税部门征收经费</t>
  </si>
  <si>
    <t>粮食风险基金</t>
  </si>
  <si>
    <t>事业退休生活补贴</t>
  </si>
  <si>
    <t>政府购买服务人员经费</t>
  </si>
  <si>
    <t>全域推进人居环境整治建设生态宜居美丽乡村项目</t>
  </si>
  <si>
    <t>职业年金单位缴费(事业)</t>
  </si>
  <si>
    <t>事业退休住房改革补贴</t>
  </si>
  <si>
    <t>曲江区城乡环卫作业项目</t>
  </si>
  <si>
    <t>项目科目调整表</t>
  </si>
  <si>
    <t>总金额</t>
  </si>
  <si>
    <t>原功能科目</t>
  </si>
  <si>
    <t>调整后科目</t>
  </si>
  <si>
    <t>购买公务用车经费</t>
  </si>
  <si>
    <t>移民经费</t>
  </si>
  <si>
    <t>移民粮差</t>
  </si>
  <si>
    <t>移民协调费</t>
  </si>
  <si>
    <t>2018-2021年印花税</t>
  </si>
  <si>
    <t>信息装备经费</t>
  </si>
  <si>
    <t>“百团千才万匠”人才工程专项经费</t>
  </si>
  <si>
    <t>众益公司购买服务人员经费</t>
  </si>
  <si>
    <t>2239999</t>
  </si>
  <si>
    <t>上级转移支付支出二次分配及调整情况表</t>
  </si>
  <si>
    <t>二次分配项目明细</t>
  </si>
  <si>
    <t>明细金额</t>
  </si>
  <si>
    <t>粤财资〔2021〕72号，韶财资〔2022〕7号下达2022年国有企业退休人员社会化管理中央财政补助资金</t>
  </si>
  <si>
    <t>韶钢学校退休人员经费支出及厂矿移交退休人员工资补差</t>
  </si>
  <si>
    <t>粤财资〔2021〕76号、韶财资〔2022〕6号，下达2020-2021年国有企业退休人员社会化管理补助资金（清算）</t>
  </si>
  <si>
    <t>十六冶退管经费</t>
  </si>
  <si>
    <t>松山街道办运转经费</t>
  </si>
  <si>
    <t>粤财资〔2022〕47号，韶财资〔2022〕20号，2022年驻韶企业分离办社会职能移交费用（曲江区）</t>
  </si>
  <si>
    <t>十六冶三村市政道路改造工程</t>
  </si>
  <si>
    <t>松山街道市政消火栓采购项目</t>
  </si>
  <si>
    <t>1-11月规范性津补贴（地方出台津补贴）</t>
  </si>
  <si>
    <t>1月、6-11月基础性绩效奖</t>
  </si>
  <si>
    <t>级别（技术等级、薪级）工资(行政)（5-11月基本工资 ）</t>
  </si>
  <si>
    <t>粤财资〔2021〕37号韶财资〔2021〕12号关于拨付2021年驻韶省属企业分离办社会职能移交费用的通知</t>
  </si>
  <si>
    <t>粤财资〔2020〕66号、韶财资〔2020〕51号，提前下达2021年国有企业退休人员社会化管理中央财政补助资金</t>
  </si>
  <si>
    <t>韶财社〔2020〕169号2021年省财政第一批卫生健康事业发展性支出资金</t>
  </si>
  <si>
    <t xml:space="preserve">马坝镇卫生院人员工资 </t>
  </si>
  <si>
    <t>韶财社〔2021〕147号2022年省财政卫生健康事业发展性支出资金</t>
  </si>
  <si>
    <t>大塘镇等乡镇卫生院人员工资</t>
  </si>
  <si>
    <t>韶财预〔2021〕74号,沙溪镇凡洞村村民搬迁扶持款</t>
  </si>
  <si>
    <t>沙溪镇凡洞村村民搬迁扶持款</t>
  </si>
  <si>
    <t>韶财科教〔2022〕6号关于下达2022年市辖三区教育费附加经费</t>
  </si>
  <si>
    <t>公办幼儿园运作经费</t>
  </si>
  <si>
    <t>年初预算项目变更情况表</t>
  </si>
  <si>
    <t>年初预算</t>
  </si>
  <si>
    <t>调整预算</t>
  </si>
  <si>
    <t>金额</t>
  </si>
  <si>
    <t>资金来源</t>
  </si>
  <si>
    <t>政府性基金预算</t>
  </si>
  <si>
    <t>财政存量资金拟消化暂付款明细表</t>
  </si>
  <si>
    <t>发生年份</t>
  </si>
  <si>
    <t>用途类型</t>
  </si>
  <si>
    <t>2007年及以前</t>
  </si>
  <si>
    <t>法院</t>
  </si>
  <si>
    <t>2009年</t>
  </si>
  <si>
    <t>预拨能繁母猪食料补贴</t>
  </si>
  <si>
    <t>2010年以前</t>
  </si>
  <si>
    <t>其他调账</t>
  </si>
  <si>
    <t>2010年</t>
  </si>
  <si>
    <t>预拨粤财教[2011]447号发达地区清理化解农村义务教育债务</t>
  </si>
  <si>
    <t>2011年</t>
  </si>
  <si>
    <t>区卫生局开展职业健康教育状况调查工作专项经费</t>
  </si>
  <si>
    <t>2012年</t>
  </si>
  <si>
    <t>各乡镇人力资源社会保障 公共服务平台建设经费</t>
  </si>
  <si>
    <t>列收列支粤财教[2012]167号欠发达地区清理化解农村义务教育债务省财政第二批奖补资金</t>
  </si>
  <si>
    <t>区信访局访信息接入省党政内网经费</t>
  </si>
  <si>
    <t>药监局年度餐饮安全监管经费日常监督</t>
  </si>
  <si>
    <t>2013年</t>
  </si>
  <si>
    <t>马鞍山危岩崩塌地质灾害应急处理工程款（暂付款））</t>
  </si>
  <si>
    <t>2014年</t>
  </si>
  <si>
    <t>扶持不具务生产生活条件贫困村庄搬迁省级补助资金</t>
  </si>
  <si>
    <t>2015年</t>
  </si>
  <si>
    <t>暂付马鞍山山顶危岩崩塌地质灾害应急处理（第二阶段）工程）</t>
  </si>
  <si>
    <t>粤财社[2014]459及韶财社[2014]126号</t>
  </si>
  <si>
    <t>2016年</t>
  </si>
  <si>
    <t>韶财教[2016]55号，2016年义务教育公用经费资金</t>
  </si>
  <si>
    <t>2018年</t>
  </si>
  <si>
    <t>预下达2017年危房改造资金</t>
  </si>
  <si>
    <t>韶财社[2016]76号，城乡养老市配套</t>
  </si>
  <si>
    <t>武装部修缮经费</t>
  </si>
  <si>
    <t>区粮食风险金</t>
  </si>
  <si>
    <t>财政存量资金安排的支出</t>
  </si>
  <si>
    <t>2019年基层农技推广体系改革与建设补助项目</t>
  </si>
  <si>
    <t>2016-2018年曲江区高标农田建设</t>
  </si>
  <si>
    <t>2020年中央财政农业生产发展资金（第4批）-双季稻项目</t>
  </si>
  <si>
    <t>2019年度山区五市中小河流治理</t>
  </si>
  <si>
    <t>2017年构建新型经营体系奖补资金第二批</t>
  </si>
  <si>
    <t>庆祝建党100周年演出系列活动费用</t>
  </si>
  <si>
    <t>温室大棚建设示范项目进度款项</t>
  </si>
  <si>
    <t>农村公路建设费用</t>
  </si>
  <si>
    <t>以食用为目的的人工繁育陆生野生动物退出补偿金（区级）</t>
  </si>
  <si>
    <t>2020年中央林业改革发展资金（资源培育）-小坑林场</t>
  </si>
  <si>
    <t>2020年马坝油粘米等特色农业产业良种良法推广应用经费</t>
  </si>
  <si>
    <t>小型农田水利重点县（农村河塘清淤整治试点县项目）剩余资金补充实施方案工程质保金（2013年度至2015年度）</t>
  </si>
  <si>
    <t>专业技术资格职称评审费</t>
  </si>
  <si>
    <t>图书馆免费开放运行经费</t>
  </si>
  <si>
    <t>曲江区2020年度河湖管理范围划定项目</t>
  </si>
  <si>
    <t>沙溪镇综合文化站安装窗帘</t>
  </si>
  <si>
    <t>韶关循环经济环保园一期（垃圾焚烧发电）项目水土保持方案技术审查</t>
  </si>
  <si>
    <t>曲江区水土保持规划编制服务费</t>
  </si>
  <si>
    <t>白土镇综合文化站提升建设项目工程款</t>
  </si>
  <si>
    <t>罗坑水库灌区节水改造工程</t>
  </si>
  <si>
    <t>2020年戏曲进校园活动6场</t>
  </si>
  <si>
    <t>乌石镇文化站安装LED屏</t>
  </si>
  <si>
    <t>白土镇存量资金(生态林补偿及乡村卫生站规范化建设）</t>
  </si>
  <si>
    <t>曲江区水利改革发展“十四五”规划报告编制费用</t>
  </si>
  <si>
    <t>苍村水库大坝安全鉴定项目技术服务费</t>
  </si>
  <si>
    <t>苍村水库监控设备迁移安装工程</t>
  </si>
  <si>
    <t>打造“一画一世界”主题展馆费用</t>
  </si>
  <si>
    <t>永远跟党走中国共产党100周年文艺汇演</t>
  </si>
  <si>
    <t>松山街道文化站建设提升工程款</t>
  </si>
  <si>
    <t>枫湾镇马岭干田水库大坝防渗灌浆工程款</t>
  </si>
  <si>
    <t>枫湾镇综合文化站（三楼）铺建地毯项目提升工程款</t>
  </si>
  <si>
    <t>马坝人遗址景区安装一体式测温人脸识别安检门</t>
  </si>
  <si>
    <t>“风度文明大篷车”下基层活动费用</t>
  </si>
  <si>
    <t>2019-2021年农田灌溉有效利用系数测算分析</t>
  </si>
  <si>
    <t>广播电视台融媒体平台建设费用</t>
  </si>
  <si>
    <t>采茶歌舞剧《瑶山蛮哥》原名《茶山雄鹰》创作、排练及公演费用</t>
  </si>
  <si>
    <t>感动曲江十佳道德模范</t>
  </si>
  <si>
    <t>2019年补齐人均公共文化财政支出短板奖补资金（马坝镇转溪村委综合性文化服务中心建设工程款）</t>
  </si>
  <si>
    <t>庆祝建党100周年摄影展费用</t>
  </si>
  <si>
    <t>沙溪镇综合文化站提升工程款</t>
  </si>
  <si>
    <t>田径班购置训练器材</t>
  </si>
  <si>
    <t>党建知识竞赛费用</t>
  </si>
  <si>
    <t>苍村水库2021年冬季维修费用</t>
  </si>
  <si>
    <t>曲江区取用水管理专项整治行动项目技术咨询费</t>
  </si>
  <si>
    <t>2013年小2型病险水库除险加固工程（老鸦、伍练、东湖、冲坑、大坑仔等5宗水库）监理服务费、曹岭水库除险加固工程款及监理费</t>
  </si>
  <si>
    <t>樟市镇综合文化站文化广场周边提升整治项目工程</t>
  </si>
  <si>
    <t>2021年度综合行政执法制式服装和标志经费</t>
  </si>
  <si>
    <t>2017年农产品产地加工设备设施及冷链物流装备建设项目（购买农业机械）</t>
  </si>
  <si>
    <t>2021年度扬尘整治工作第三工作小组专项工作经费</t>
  </si>
  <si>
    <t>“党在我心中”知识竞赛费用</t>
  </si>
  <si>
    <t>2019年农业生产发展屠宰行业转型升级扶持项目</t>
  </si>
  <si>
    <t>韶财综【2020】2号S292线白土至樟市段路面改造工程</t>
  </si>
  <si>
    <t>建党100周年造型费用（城区主要道路和节点布置）</t>
  </si>
  <si>
    <t>庆祝建党100周年书法展费用</t>
  </si>
  <si>
    <t>曲江城区主要道路安装电子警察设备（第二期）</t>
  </si>
  <si>
    <t>2019年良种良法和现代产业发展扶持资金（太阳能杀虫灯款）</t>
  </si>
  <si>
    <t>庆祝建党100周年美术展费用</t>
  </si>
  <si>
    <t>2021年度区党代会户外宣传标语制作费用</t>
  </si>
  <si>
    <t>2019年省级农业应急救灾资金（购买抽水机）</t>
  </si>
  <si>
    <t>马坝人遗址景区旅游标识指标牌</t>
  </si>
  <si>
    <t>肖雨球死亡事故调查经费</t>
  </si>
  <si>
    <t>印刷资料费用（《曲江论坛》及党史简报）</t>
  </si>
  <si>
    <t>“平安曲江”二期建设费（第十九、二十期）</t>
  </si>
  <si>
    <t>2019-2021老旧小区改造项目</t>
  </si>
  <si>
    <t>印刷党史资料费用</t>
  </si>
  <si>
    <t>2021年第二、三季度重大项目三集中活动电信服务费</t>
  </si>
  <si>
    <t>2020年中央基建投资（曲江区樟市镇孟庆功养猪场生猪规模化养殖场建设补助项目）</t>
  </si>
  <si>
    <t>广东省委干部培训班旧址陈列布展费</t>
  </si>
  <si>
    <t>曲江区推进金融知识纳入国民教育体系试点建设工作</t>
  </si>
  <si>
    <t>区政府对面（时代广场）建党100周年造型费用</t>
  </si>
  <si>
    <t>龙岗、展如、转溪3处红色旧址党史学习教育氛围布置费用</t>
  </si>
  <si>
    <t>（公园段）建党100周年主题景观造型建设费用</t>
  </si>
  <si>
    <t>文化馆录音棚</t>
  </si>
  <si>
    <t>樟市新钟围屋抢险加固维修</t>
  </si>
  <si>
    <t>党史办公室空调费用</t>
  </si>
  <si>
    <t>更新购置三防指挥部车辆经费</t>
  </si>
  <si>
    <t>韶财行〔2020〕69号，下达2020年正常离任村干部生活补助经费市级配套资金</t>
  </si>
  <si>
    <t>十六冶旧城更新片区控制性详细规划设计费</t>
  </si>
  <si>
    <t>2019年文化服务体系建设专项资金(濛里村综合性文化服务中心提升建设工程款）</t>
  </si>
  <si>
    <t>沙溪镇综合文化站修缮工程</t>
  </si>
  <si>
    <t>数字城管平台项目建设软件及扬尘监控平台系统</t>
  </si>
  <si>
    <t>马坝镇综合文化站二三楼修缮工程</t>
  </si>
  <si>
    <t>创文工作经费</t>
  </si>
  <si>
    <t>2020年中央财政动物防疫等补助经费（强制免疫补助）</t>
  </si>
  <si>
    <t>耕地保护与质量提升项目</t>
  </si>
  <si>
    <t>区市政中心零星工程项目</t>
  </si>
  <si>
    <t>高素质农民培育资金</t>
  </si>
  <si>
    <t>动物疫情应急基金（兽医实验室更换已损坏玻璃墙体、脱落的墙面瓷砖及办公灯具）</t>
  </si>
  <si>
    <t>人防工作经费</t>
  </si>
  <si>
    <t>全区应急广播体系建设专项资金</t>
  </si>
  <si>
    <t>曲江区畜禽养殖污染源普查</t>
  </si>
  <si>
    <t>枫湾镇综合文化站采购办公家具</t>
  </si>
  <si>
    <t>行政赔偿诉讼律师费及赔偿款</t>
  </si>
  <si>
    <t>购买摄像机及配件</t>
  </si>
  <si>
    <t>农村土地承包经营权确权经费（颁证服务采购）</t>
  </si>
  <si>
    <t>罗坑镇文化站购买图书经费</t>
  </si>
  <si>
    <t>农产品质量安全监测</t>
  </si>
  <si>
    <t>乌石镇文化站维修阳台工程款</t>
  </si>
  <si>
    <t>韶财农[2019]155号-畜禽养殖废弃物资源化利用项目（奖补猪场）</t>
  </si>
  <si>
    <t>维护资金</t>
  </si>
  <si>
    <t>2019年补齐人均公共文化支出短板奖补资金（松山东区社区文化中心提升建设工程款）</t>
  </si>
  <si>
    <t>新闻中心采、编、播系统高清改造项目</t>
  </si>
  <si>
    <t>老旧小区改造工程（桃园西18套廉租房）</t>
  </si>
  <si>
    <t>规划报批等国土项目经费</t>
  </si>
  <si>
    <t>2019年公共文化服务体系建设（小坑镇上洞村委文化中心提升工程款）</t>
  </si>
  <si>
    <t>韶财农[2019]152号2020年中央林业改革发展资金</t>
  </si>
  <si>
    <t>文学与诗歌创作讲座</t>
  </si>
  <si>
    <t>缤纷童趣书画展活动</t>
  </si>
  <si>
    <t>党史学习教育龙岗村拍摄快闪费用</t>
  </si>
  <si>
    <t>大塘镇文化站更换门项目工程款</t>
  </si>
  <si>
    <t>曲江区治超卸货场建设项目</t>
  </si>
  <si>
    <t>罗坑镇文化站购买表演服装</t>
  </si>
  <si>
    <t>追加新冠病毒核酸检测经费（韶曲卫请[2021]161号）</t>
  </si>
  <si>
    <t>“童心向党，献礼百年”韶关市曲江区2021年贺中秋迎国庆美术书画展</t>
  </si>
  <si>
    <t>韶财农[2019]155号韶关市曲江区2020年抑螺林造林项目</t>
  </si>
  <si>
    <t>罗坑镇文化站室内宣传物料制作费</t>
  </si>
  <si>
    <t>马坝镇综合文化站二楼修缮工程</t>
  </si>
  <si>
    <t>松山街道文化站购买空调经费</t>
  </si>
  <si>
    <t>重点县2015年剩余资金补充实施工程进度款</t>
  </si>
  <si>
    <t>清明节线上诗歌朗诵展播活动</t>
  </si>
  <si>
    <t>水利维修工程</t>
  </si>
  <si>
    <t>日常开支费用</t>
  </si>
  <si>
    <t>2021年度防汛物资采购</t>
  </si>
  <si>
    <t>小坑林场良种培育</t>
  </si>
  <si>
    <t>“爱的情书”七夕朗诵活动费用</t>
  </si>
  <si>
    <t>枫湾镇综合文化站安装网络经费</t>
  </si>
  <si>
    <t>樟市群星村委钉螺区域水利血防工程工程进度款</t>
  </si>
  <si>
    <t>松山街道文化站安装电子屏</t>
  </si>
  <si>
    <t>《香港商报》特别报道经费</t>
  </si>
  <si>
    <t>换届经费</t>
  </si>
  <si>
    <t>关于要求区政府统筹解决我区养老机构封闭管理期间一线编外人员加班补助的请示</t>
  </si>
  <si>
    <t>小坑镇综合文化站购置图书经费</t>
  </si>
  <si>
    <t>入户宣传品经费</t>
  </si>
  <si>
    <t>韶曲沙府请字【2022】25号沙溪镇人民政府划拨工作经费</t>
  </si>
  <si>
    <t>2022年科协全委会会议</t>
  </si>
  <si>
    <t>韶曲马府请[2022]168号马坝镇解决我镇退休人员及社会购买服务人员等各项工作费用</t>
  </si>
  <si>
    <t>韶财综[2020]25号2020年省级灾害防治专项资金</t>
  </si>
  <si>
    <t>韶曲樟府请【2022】36号关于下拨樟市镇公房费用的请示</t>
  </si>
  <si>
    <t>韶曲枫府请【2022】35号请求拨付有关经费</t>
  </si>
  <si>
    <t>妇女创业小额担保贷款贴息项目</t>
  </si>
  <si>
    <t>文化站采购40台电脑，采购8000册图书</t>
  </si>
  <si>
    <t>马坝镇综合文化站购置图书</t>
  </si>
  <si>
    <t>马坝镇综合文化站购置设备款</t>
  </si>
  <si>
    <t>培训乐器</t>
  </si>
  <si>
    <t>2019年文化一体机系统一套</t>
  </si>
  <si>
    <t>2022年白土镇工作经费</t>
  </si>
  <si>
    <t>苏拱村九队广乐公路征地款</t>
  </si>
  <si>
    <t>小坑镇存量资金</t>
  </si>
  <si>
    <t>正规化建设经费</t>
  </si>
  <si>
    <t>韶财工[2019]80号2019年打好污染防治攻坚战专项资金生态环境监测网络建设经费</t>
  </si>
  <si>
    <t>梁展如与曲江革命历史展布展项目</t>
  </si>
  <si>
    <t>韶曲水请[2020]21号曲江区2019年度农田灌溉水有效利用系数测算分析编制费</t>
  </si>
  <si>
    <t>韶曲水请[2022]147号曲江区樟市镇钉螺区域水利血防工程建设费用</t>
  </si>
  <si>
    <t>沙溪镇临时救助资金</t>
  </si>
  <si>
    <t>森林防灭火项目建设及森林消防业务技能大比武物资采购费用</t>
  </si>
  <si>
    <t>汤湖河陂头修复资金（质保金）</t>
  </si>
  <si>
    <t>韶曲白府请[2022]062号下乡村委胡屋村小组2010-2014年征地税收分成款</t>
  </si>
  <si>
    <t>暂付款挂账转列公共财政预算支出情况表</t>
  </si>
  <si>
    <t>预算项目名称</t>
  </si>
  <si>
    <t>资金性质名称</t>
  </si>
  <si>
    <t>支付金额（元）</t>
  </si>
  <si>
    <t>市政作业服务项目服务费</t>
  </si>
  <si>
    <t>暂付款</t>
  </si>
  <si>
    <t>煤矸石取用点勘查费</t>
  </si>
  <si>
    <t>公共资产项目6</t>
  </si>
  <si>
    <t>公共资产项目2</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</si>
</sst>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 numFmtId="179" formatCode="0_ "/>
    <numFmt numFmtId="180" formatCode="_ * #,##0_ ;_ * \-#,##0_ ;_ * &quot;-&quot;??_ ;_ @_ "/>
  </numFmts>
  <fonts count="66">
    <font>
      <sz val="11"/>
      <color theme="1"/>
      <name val="宋体"/>
      <charset val="134"/>
      <scheme val="minor"/>
    </font>
    <font>
      <b/>
      <sz val="18"/>
      <color theme="1"/>
      <name val="仿宋_GB2312"/>
      <charset val="134"/>
    </font>
    <font>
      <b/>
      <sz val="11"/>
      <color theme="1"/>
      <name val="仿宋_GB2312"/>
      <charset val="134"/>
    </font>
    <font>
      <sz val="11"/>
      <color theme="1"/>
      <name val="仿宋_GB2312"/>
      <charset val="134"/>
    </font>
    <font>
      <sz val="12"/>
      <name val="仿宋_GB2312"/>
      <charset val="134"/>
    </font>
    <font>
      <sz val="18"/>
      <color theme="1"/>
      <name val="方正小标宋_GBK"/>
      <charset val="134"/>
    </font>
    <font>
      <sz val="11"/>
      <color theme="1"/>
      <name val="黑体"/>
      <charset val="134"/>
    </font>
    <font>
      <sz val="16"/>
      <name val="方正小标宋_GBK"/>
      <charset val="134"/>
    </font>
    <font>
      <sz val="12"/>
      <name val="宋体"/>
      <charset val="134"/>
    </font>
    <font>
      <b/>
      <sz val="12"/>
      <name val="宋体"/>
      <charset val="134"/>
    </font>
    <font>
      <sz val="18"/>
      <color indexed="8"/>
      <name val="方正小标宋_GBK"/>
      <charset val="1"/>
    </font>
    <font>
      <sz val="11"/>
      <color indexed="8"/>
      <name val="宋体"/>
      <charset val="1"/>
      <scheme val="minor"/>
    </font>
    <font>
      <b/>
      <sz val="12"/>
      <color indexed="8"/>
      <name val="宋体"/>
      <charset val="1"/>
      <scheme val="minor"/>
    </font>
    <font>
      <sz val="11"/>
      <name val="宋体"/>
      <charset val="134"/>
    </font>
    <font>
      <sz val="11"/>
      <name val="SimSun"/>
      <charset val="134"/>
    </font>
    <font>
      <sz val="11"/>
      <color indexed="8"/>
      <name val="宋体"/>
      <charset val="134"/>
    </font>
    <font>
      <b/>
      <sz val="12"/>
      <color theme="1"/>
      <name val="宋体"/>
      <charset val="134"/>
      <scheme val="minor"/>
    </font>
    <font>
      <sz val="20"/>
      <color theme="1"/>
      <name val="方正小标宋_GBK"/>
      <charset val="134"/>
    </font>
    <font>
      <b/>
      <sz val="16"/>
      <color theme="1"/>
      <name val="仿宋_GB2312"/>
      <charset val="134"/>
    </font>
    <font>
      <sz val="16"/>
      <color theme="1"/>
      <name val="仿宋_GB2312"/>
      <charset val="134"/>
    </font>
    <font>
      <sz val="16"/>
      <color rgb="FF000000"/>
      <name val="仿宋_GB2312"/>
      <charset val="134"/>
    </font>
    <font>
      <sz val="18"/>
      <name val="方正小标宋_GBK"/>
      <charset val="134"/>
    </font>
    <font>
      <b/>
      <sz val="11"/>
      <color rgb="FFFF0000"/>
      <name val="宋体"/>
      <charset val="134"/>
      <scheme val="minor"/>
    </font>
    <font>
      <b/>
      <sz val="11"/>
      <color theme="1"/>
      <name val="宋体"/>
      <charset val="134"/>
      <scheme val="minor"/>
    </font>
    <font>
      <sz val="9"/>
      <color theme="1"/>
      <name val="宋体"/>
      <charset val="134"/>
      <scheme val="minor"/>
    </font>
    <font>
      <sz val="12"/>
      <color theme="1"/>
      <name val="宋体"/>
      <charset val="134"/>
      <scheme val="minor"/>
    </font>
    <font>
      <sz val="11"/>
      <name val="宋体"/>
      <charset val="134"/>
      <scheme val="minor"/>
    </font>
    <font>
      <sz val="9"/>
      <color rgb="FFFF0000"/>
      <name val="宋体"/>
      <charset val="134"/>
      <scheme val="minor"/>
    </font>
    <font>
      <sz val="12"/>
      <color rgb="FFFF0000"/>
      <name val="宋体"/>
      <charset val="134"/>
      <scheme val="minor"/>
    </font>
    <font>
      <sz val="26"/>
      <name val="方正小标宋_GBK"/>
      <charset val="134"/>
    </font>
    <font>
      <sz val="12"/>
      <name val="仿宋_GB2312"/>
      <charset val="0"/>
    </font>
    <font>
      <b/>
      <sz val="12"/>
      <color theme="1"/>
      <name val="仿宋_GB2312"/>
      <charset val="134"/>
    </font>
    <font>
      <sz val="12"/>
      <color theme="1"/>
      <name val="仿宋_GB2312"/>
      <charset val="134"/>
    </font>
    <font>
      <b/>
      <sz val="12"/>
      <name val="仿宋_GB2312"/>
      <charset val="134"/>
    </font>
    <font>
      <sz val="12"/>
      <color indexed="10"/>
      <name val="仿宋_GB2312"/>
      <charset val="134"/>
    </font>
    <font>
      <b/>
      <sz val="12"/>
      <name val="仿宋_GB2312"/>
      <charset val="0"/>
    </font>
    <font>
      <sz val="12"/>
      <color rgb="FFFF0000"/>
      <name val="仿宋_GB2312"/>
      <charset val="0"/>
    </font>
    <font>
      <b/>
      <sz val="12"/>
      <color rgb="FFFF0000"/>
      <name val="仿宋_GB2312"/>
      <charset val="0"/>
    </font>
    <font>
      <sz val="12"/>
      <color indexed="8"/>
      <name val="仿宋_GB2312"/>
      <charset val="134"/>
    </font>
    <font>
      <sz val="12"/>
      <color indexed="8"/>
      <name val="仿宋_GB2312"/>
      <charset val="0"/>
    </font>
    <font>
      <sz val="11"/>
      <name val="仿宋_GB2312"/>
      <charset val="134"/>
    </font>
    <font>
      <sz val="14"/>
      <name val="仿宋_GB2312"/>
      <charset val="0"/>
    </font>
    <font>
      <b/>
      <sz val="11"/>
      <name val="仿宋_GB2312"/>
      <charset val="0"/>
    </font>
    <font>
      <b/>
      <sz val="14"/>
      <name val="仿宋_GB2312"/>
      <charset val="0"/>
    </font>
    <font>
      <i/>
      <sz val="12"/>
      <color indexed="9"/>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5">
    <fill>
      <patternFill patternType="none"/>
    </fill>
    <fill>
      <patternFill patternType="gray125"/>
    </fill>
    <fill>
      <patternFill patternType="solid">
        <fgColor theme="9" tint="0.8"/>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5" fillId="4" borderId="0" applyNumberFormat="0" applyBorder="0" applyAlignment="0" applyProtection="0">
      <alignment vertical="center"/>
    </xf>
    <xf numFmtId="0" fontId="46"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6"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alignment vertical="center"/>
    </xf>
    <xf numFmtId="0" fontId="48" fillId="8" borderId="0" applyNumberFormat="0" applyBorder="0" applyAlignment="0" applyProtection="0">
      <alignment vertical="center"/>
    </xf>
    <xf numFmtId="0" fontId="49"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9" borderId="14" applyNumberFormat="0" applyFont="0" applyAlignment="0" applyProtection="0">
      <alignment vertical="center"/>
    </xf>
    <xf numFmtId="0" fontId="48" fillId="10" borderId="0" applyNumberFormat="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15" applyNumberFormat="0" applyFill="0" applyAlignment="0" applyProtection="0">
      <alignment vertical="center"/>
    </xf>
    <xf numFmtId="0" fontId="56" fillId="0" borderId="15" applyNumberFormat="0" applyFill="0" applyAlignment="0" applyProtection="0">
      <alignment vertical="center"/>
    </xf>
    <xf numFmtId="0" fontId="48" fillId="11" borderId="0" applyNumberFormat="0" applyBorder="0" applyAlignment="0" applyProtection="0">
      <alignment vertical="center"/>
    </xf>
    <xf numFmtId="0" fontId="51" fillId="0" borderId="16" applyNumberFormat="0" applyFill="0" applyAlignment="0" applyProtection="0">
      <alignment vertical="center"/>
    </xf>
    <xf numFmtId="0" fontId="48" fillId="12" borderId="0" applyNumberFormat="0" applyBorder="0" applyAlignment="0" applyProtection="0">
      <alignment vertical="center"/>
    </xf>
    <xf numFmtId="0" fontId="57" fillId="13" borderId="17" applyNumberFormat="0" applyAlignment="0" applyProtection="0">
      <alignment vertical="center"/>
    </xf>
    <xf numFmtId="0" fontId="58" fillId="13" borderId="13" applyNumberFormat="0" applyAlignment="0" applyProtection="0">
      <alignment vertical="center"/>
    </xf>
    <xf numFmtId="0" fontId="59" fillId="14" borderId="18" applyNumberFormat="0" applyAlignment="0" applyProtection="0">
      <alignment vertical="center"/>
    </xf>
    <xf numFmtId="0" fontId="45" fillId="15" borderId="0" applyNumberFormat="0" applyBorder="0" applyAlignment="0" applyProtection="0">
      <alignment vertical="center"/>
    </xf>
    <xf numFmtId="0" fontId="48" fillId="16" borderId="0" applyNumberFormat="0" applyBorder="0" applyAlignment="0" applyProtection="0">
      <alignment vertical="center"/>
    </xf>
    <xf numFmtId="0" fontId="60" fillId="0" borderId="19" applyNumberFormat="0" applyFill="0" applyAlignment="0" applyProtection="0">
      <alignment vertical="center"/>
    </xf>
    <xf numFmtId="0" fontId="61" fillId="0" borderId="20" applyNumberFormat="0" applyFill="0" applyAlignment="0" applyProtection="0">
      <alignment vertical="center"/>
    </xf>
    <xf numFmtId="0" fontId="62" fillId="17" borderId="0" applyNumberFormat="0" applyBorder="0" applyAlignment="0" applyProtection="0">
      <alignment vertical="center"/>
    </xf>
    <xf numFmtId="0" fontId="63" fillId="18" borderId="0" applyNumberFormat="0" applyBorder="0" applyAlignment="0" applyProtection="0">
      <alignment vertical="center"/>
    </xf>
    <xf numFmtId="0" fontId="45" fillId="19" borderId="0" applyNumberFormat="0" applyBorder="0" applyAlignment="0" applyProtection="0">
      <alignment vertical="center"/>
    </xf>
    <xf numFmtId="0" fontId="48"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8" fillId="29" borderId="0" applyNumberFormat="0" applyBorder="0" applyAlignment="0" applyProtection="0">
      <alignment vertical="center"/>
    </xf>
    <xf numFmtId="0" fontId="45"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5" fillId="33" borderId="0" applyNumberFormat="0" applyBorder="0" applyAlignment="0" applyProtection="0">
      <alignment vertical="center"/>
    </xf>
    <xf numFmtId="0" fontId="48" fillId="34" borderId="0" applyNumberFormat="0" applyBorder="0" applyAlignment="0" applyProtection="0">
      <alignment vertical="center"/>
    </xf>
  </cellStyleXfs>
  <cellXfs count="233">
    <xf numFmtId="0" fontId="0" fillId="0" borderId="0" xfId="0">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xf>
    <xf numFmtId="43" fontId="2" fillId="0" borderId="1" xfId="8" applyNumberFormat="1" applyFont="1" applyBorder="1" applyAlignment="1">
      <alignment horizontal="center" vertical="center"/>
    </xf>
    <xf numFmtId="0" fontId="3" fillId="0" borderId="1" xfId="0" applyFont="1" applyFill="1" applyBorder="1" applyAlignment="1">
      <alignment vertical="center"/>
    </xf>
    <xf numFmtId="43" fontId="3" fillId="0" borderId="1" xfId="8" applyNumberFormat="1" applyFont="1" applyBorder="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43" fontId="3" fillId="0" borderId="0" xfId="8" applyNumberFormat="1"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vertical="center"/>
    </xf>
    <xf numFmtId="43" fontId="2" fillId="0" borderId="1" xfId="8" applyNumberFormat="1" applyFont="1" applyBorder="1">
      <alignment vertical="center"/>
    </xf>
    <xf numFmtId="0" fontId="5" fillId="0" borderId="0" xfId="0" applyFont="1" applyAlignment="1">
      <alignment horizontal="center" vertical="center"/>
    </xf>
    <xf numFmtId="0" fontId="6" fillId="0" borderId="1" xfId="0" applyFont="1" applyBorder="1" applyAlignment="1">
      <alignment horizontal="center" vertical="center"/>
    </xf>
    <xf numFmtId="0" fontId="0" fillId="0" borderId="1" xfId="0" applyBorder="1">
      <alignment vertical="center"/>
    </xf>
    <xf numFmtId="0" fontId="6" fillId="0" borderId="1" xfId="0" applyFont="1" applyBorder="1">
      <alignment vertical="center"/>
    </xf>
    <xf numFmtId="0" fontId="7" fillId="0" borderId="0" xfId="0" applyFont="1" applyFill="1" applyAlignment="1">
      <alignment horizontal="center" vertical="center"/>
    </xf>
    <xf numFmtId="0" fontId="8" fillId="0" borderId="0" xfId="0" applyFont="1" applyFill="1" applyAlignment="1">
      <alignmen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0" fillId="0" borderId="0" xfId="0"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9" fillId="0" borderId="1"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wrapText="1"/>
      <protection locked="0"/>
    </xf>
    <xf numFmtId="176" fontId="11" fillId="0" borderId="1" xfId="8" applyNumberFormat="1" applyFont="1" applyFill="1" applyBorder="1" applyAlignment="1">
      <alignment horizontal="right" vertical="center"/>
    </xf>
    <xf numFmtId="176" fontId="13" fillId="0" borderId="1" xfId="8" applyNumberFormat="1" applyFont="1" applyFill="1" applyBorder="1" applyAlignment="1" applyProtection="1">
      <alignment horizontal="right" vertical="center"/>
      <protection locked="0"/>
    </xf>
    <xf numFmtId="0" fontId="13" fillId="0" borderId="2" xfId="0" applyFont="1" applyFill="1" applyBorder="1" applyAlignment="1" applyProtection="1">
      <alignment horizontal="center" vertical="center" wrapText="1"/>
      <protection locked="0"/>
    </xf>
    <xf numFmtId="176" fontId="11" fillId="0" borderId="2" xfId="8" applyNumberFormat="1" applyFont="1" applyFill="1" applyBorder="1" applyAlignment="1">
      <alignment horizontal="right" vertical="center"/>
    </xf>
    <xf numFmtId="0" fontId="13" fillId="0" borderId="7" xfId="0" applyFont="1" applyFill="1" applyBorder="1" applyAlignment="1" applyProtection="1">
      <alignment horizontal="center" vertical="center" wrapText="1"/>
      <protection locked="0"/>
    </xf>
    <xf numFmtId="176" fontId="11" fillId="0" borderId="7" xfId="8" applyNumberFormat="1" applyFont="1" applyFill="1" applyBorder="1" applyAlignment="1">
      <alignment horizontal="right" vertical="center"/>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176" fontId="11" fillId="0" borderId="6" xfId="8" applyNumberFormat="1" applyFont="1" applyFill="1" applyBorder="1" applyAlignment="1">
      <alignment horizontal="right" vertical="center"/>
    </xf>
    <xf numFmtId="176" fontId="13" fillId="0" borderId="5" xfId="0" applyNumberFormat="1" applyFont="1" applyFill="1" applyBorder="1" applyAlignment="1" applyProtection="1">
      <alignment horizontal="right" vertical="center"/>
      <protection locked="0"/>
    </xf>
    <xf numFmtId="0" fontId="0"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0" fontId="0" fillId="0" borderId="0" xfId="0" applyAlignment="1">
      <alignment vertical="center"/>
    </xf>
    <xf numFmtId="0" fontId="0" fillId="0" borderId="0" xfId="0" applyFont="1" applyAlignment="1">
      <alignment horizontal="center" vertical="center"/>
    </xf>
    <xf numFmtId="0" fontId="16" fillId="0" borderId="1" xfId="0" applyNumberFormat="1" applyFont="1" applyFill="1" applyBorder="1" applyAlignment="1">
      <alignment horizontal="center" vertical="center"/>
    </xf>
    <xf numFmtId="0" fontId="0" fillId="0" borderId="1" xfId="0" applyNumberFormat="1" applyFont="1" applyFill="1" applyBorder="1" applyAlignment="1">
      <alignment vertical="center"/>
    </xf>
    <xf numFmtId="4" fontId="0" fillId="0" borderId="1" xfId="0" applyNumberFormat="1" applyFont="1" applyFill="1" applyBorder="1" applyAlignment="1">
      <alignment vertical="center"/>
    </xf>
    <xf numFmtId="0" fontId="0" fillId="0" borderId="1" xfId="0" applyNumberFormat="1" applyFont="1" applyFill="1" applyBorder="1" applyAlignment="1">
      <alignment horizontal="center" vertical="center"/>
    </xf>
    <xf numFmtId="0" fontId="11" fillId="0" borderId="1" xfId="0" applyFont="1" applyFill="1" applyBorder="1" applyAlignment="1">
      <alignment vertical="center"/>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0" xfId="0" applyAlignment="1">
      <alignment vertical="center" wrapText="1"/>
    </xf>
    <xf numFmtId="0" fontId="17" fillId="0" borderId="0" xfId="0" applyFont="1" applyAlignment="1">
      <alignment horizontal="center" vertical="center"/>
    </xf>
    <xf numFmtId="0" fontId="18" fillId="0" borderId="1" xfId="0" applyFont="1" applyBorder="1" applyAlignment="1">
      <alignment horizontal="center" vertical="center"/>
    </xf>
    <xf numFmtId="0" fontId="18" fillId="2" borderId="3" xfId="0" applyFont="1" applyFill="1" applyBorder="1" applyAlignment="1">
      <alignment horizontal="center" vertical="center"/>
    </xf>
    <xf numFmtId="0" fontId="18" fillId="2" borderId="5" xfId="0" applyFont="1" applyFill="1" applyBorder="1" applyAlignment="1">
      <alignment horizontal="center" vertical="center"/>
    </xf>
    <xf numFmtId="177" fontId="18" fillId="2" borderId="1" xfId="0" applyNumberFormat="1" applyFont="1" applyFill="1" applyBorder="1" applyAlignment="1">
      <alignment horizontal="center" vertical="center"/>
    </xf>
    <xf numFmtId="0" fontId="19" fillId="0" borderId="1" xfId="0" applyFont="1" applyBorder="1" applyAlignment="1">
      <alignment horizontal="center" vertical="center"/>
    </xf>
    <xf numFmtId="0" fontId="20" fillId="0" borderId="1" xfId="0" applyFont="1" applyFill="1" applyBorder="1" applyAlignment="1">
      <alignment horizontal="left" vertical="center"/>
    </xf>
    <xf numFmtId="177" fontId="20" fillId="0" borderId="1" xfId="8" applyNumberFormat="1" applyFont="1" applyFill="1" applyBorder="1" applyAlignment="1">
      <alignment horizontal="center" vertical="center"/>
    </xf>
    <xf numFmtId="177" fontId="19" fillId="0" borderId="1" xfId="8" applyNumberFormat="1" applyFont="1" applyFill="1" applyBorder="1" applyAlignment="1">
      <alignment horizontal="center" vertical="center"/>
    </xf>
    <xf numFmtId="177" fontId="1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178" fontId="0" fillId="0" borderId="0" xfId="0" applyNumberFormat="1">
      <alignment vertical="center"/>
    </xf>
    <xf numFmtId="0" fontId="21"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178" fontId="21" fillId="0" borderId="0"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178" fontId="16" fillId="0" borderId="1" xfId="0" applyNumberFormat="1"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wrapText="1"/>
    </xf>
    <xf numFmtId="178" fontId="0" fillId="0" borderId="1" xfId="0" applyNumberFormat="1" applyBorder="1">
      <alignment vertical="center"/>
    </xf>
    <xf numFmtId="0" fontId="0" fillId="0" borderId="1" xfId="0" applyBorder="1" applyAlignment="1">
      <alignment horizontal="center" vertical="center" wrapText="1"/>
    </xf>
    <xf numFmtId="0" fontId="5" fillId="0" borderId="0" xfId="0" applyFont="1" applyFill="1" applyAlignment="1">
      <alignment horizontal="center" vertical="center"/>
    </xf>
    <xf numFmtId="0" fontId="22" fillId="0" borderId="0" xfId="0" applyFont="1" applyFill="1" applyAlignment="1">
      <alignment horizontal="center" vertical="center" wrapText="1"/>
    </xf>
    <xf numFmtId="0" fontId="22" fillId="0" borderId="0" xfId="0" applyFont="1" applyFill="1" applyAlignment="1">
      <alignment horizontal="center" vertical="center"/>
    </xf>
    <xf numFmtId="0" fontId="22" fillId="0" borderId="0" xfId="0" applyFont="1" applyAlignment="1">
      <alignment horizontal="center" vertical="center"/>
    </xf>
    <xf numFmtId="43" fontId="0" fillId="0" borderId="0" xfId="8" applyAlignment="1">
      <alignment horizontal="center" vertical="center"/>
    </xf>
    <xf numFmtId="0" fontId="16" fillId="0" borderId="1" xfId="0" applyFont="1" applyFill="1" applyBorder="1" applyAlignment="1">
      <alignment horizontal="center" vertical="center" wrapText="1"/>
    </xf>
    <xf numFmtId="43" fontId="16" fillId="0" borderId="1" xfId="8" applyFont="1" applyFill="1" applyBorder="1" applyAlignment="1">
      <alignment horizontal="center" vertical="center" wrapText="1"/>
    </xf>
    <xf numFmtId="43" fontId="23" fillId="0" borderId="1" xfId="8" applyFont="1" applyBorder="1" applyAlignment="1">
      <alignment horizontal="center" vertical="center"/>
    </xf>
    <xf numFmtId="0" fontId="24" fillId="0" borderId="1" xfId="0" applyFont="1" applyFill="1" applyBorder="1" applyAlignment="1">
      <alignment vertical="center" wrapText="1"/>
    </xf>
    <xf numFmtId="0" fontId="25" fillId="0" borderId="1" xfId="0" applyFont="1" applyFill="1" applyBorder="1" applyAlignment="1">
      <alignment vertical="center"/>
    </xf>
    <xf numFmtId="43" fontId="25" fillId="0" borderId="1" xfId="8" applyFont="1" applyFill="1" applyBorder="1" applyAlignment="1">
      <alignment vertical="center"/>
    </xf>
    <xf numFmtId="43" fontId="0" fillId="0" borderId="1" xfId="8" applyBorder="1">
      <alignment vertical="center"/>
    </xf>
    <xf numFmtId="43" fontId="26" fillId="0" borderId="1" xfId="8" applyFont="1" applyFill="1" applyBorder="1">
      <alignment vertical="center"/>
    </xf>
    <xf numFmtId="43" fontId="0" fillId="0" borderId="1" xfId="8" applyFont="1" applyBorder="1">
      <alignment vertical="center"/>
    </xf>
    <xf numFmtId="0" fontId="27" fillId="0" borderId="1" xfId="0" applyFont="1" applyFill="1" applyBorder="1" applyAlignment="1">
      <alignment vertical="center" wrapText="1"/>
    </xf>
    <xf numFmtId="0" fontId="28" fillId="0" borderId="1" xfId="0" applyFont="1" applyFill="1" applyBorder="1" applyAlignment="1">
      <alignment vertical="center"/>
    </xf>
    <xf numFmtId="43" fontId="28" fillId="0" borderId="1" xfId="8" applyFont="1" applyFill="1" applyBorder="1" applyAlignment="1">
      <alignment vertical="center"/>
    </xf>
    <xf numFmtId="0" fontId="0" fillId="0" borderId="0" xfId="0" applyFill="1">
      <alignment vertical="center"/>
    </xf>
    <xf numFmtId="0" fontId="29" fillId="0" borderId="0" xfId="0" applyFont="1" applyFill="1" applyAlignment="1">
      <alignment horizontal="center"/>
    </xf>
    <xf numFmtId="0" fontId="4" fillId="0" borderId="0" xfId="0" applyFont="1" applyFill="1" applyBorder="1" applyAlignment="1"/>
    <xf numFmtId="0" fontId="30" fillId="0" borderId="0" xfId="0" applyNumberFormat="1" applyFont="1" applyFill="1" applyBorder="1" applyAlignment="1" applyProtection="1">
      <alignment vertical="center"/>
    </xf>
    <xf numFmtId="179" fontId="2" fillId="0" borderId="2" xfId="0" applyNumberFormat="1" applyFont="1" applyFill="1" applyBorder="1" applyAlignment="1">
      <alignment horizontal="center" vertical="center" wrapText="1"/>
    </xf>
    <xf numFmtId="179" fontId="2" fillId="0" borderId="10" xfId="0" applyNumberFormat="1" applyFont="1" applyFill="1" applyBorder="1" applyAlignment="1">
      <alignment horizontal="center" vertical="center" wrapText="1"/>
    </xf>
    <xf numFmtId="179" fontId="2" fillId="0" borderId="11" xfId="0" applyNumberFormat="1" applyFont="1" applyFill="1" applyBorder="1" applyAlignment="1">
      <alignment horizontal="center" vertical="center" wrapText="1"/>
    </xf>
    <xf numFmtId="179" fontId="2" fillId="0" borderId="6" xfId="0" applyNumberFormat="1" applyFont="1" applyFill="1" applyBorder="1" applyAlignment="1">
      <alignment horizontal="center" vertical="center" wrapText="1"/>
    </xf>
    <xf numFmtId="179" fontId="3" fillId="0" borderId="6" xfId="0" applyNumberFormat="1" applyFont="1" applyFill="1" applyBorder="1" applyAlignment="1">
      <alignment horizontal="center" vertical="center"/>
    </xf>
    <xf numFmtId="179" fontId="2" fillId="0" borderId="1" xfId="0" applyNumberFormat="1" applyFont="1" applyFill="1" applyBorder="1" applyAlignment="1">
      <alignment horizontal="center" vertical="center" wrapText="1"/>
    </xf>
    <xf numFmtId="177" fontId="31" fillId="0" borderId="1" xfId="0" applyNumberFormat="1" applyFont="1" applyFill="1" applyBorder="1" applyAlignment="1">
      <alignment horizontal="left" vertical="center"/>
    </xf>
    <xf numFmtId="177" fontId="31" fillId="0" borderId="1" xfId="0" applyNumberFormat="1" applyFont="1" applyFill="1" applyBorder="1" applyAlignment="1">
      <alignment horizontal="right" vertical="center"/>
    </xf>
    <xf numFmtId="177" fontId="32" fillId="0" borderId="1" xfId="0" applyNumberFormat="1" applyFont="1" applyFill="1" applyBorder="1" applyAlignment="1">
      <alignment horizontal="left" vertical="center"/>
    </xf>
    <xf numFmtId="177" fontId="32" fillId="0" borderId="1" xfId="0" applyNumberFormat="1" applyFont="1" applyFill="1" applyBorder="1" applyAlignment="1">
      <alignment horizontal="right" vertical="center"/>
    </xf>
    <xf numFmtId="0" fontId="4" fillId="0" borderId="0" xfId="0" applyNumberFormat="1" applyFont="1" applyFill="1" applyBorder="1" applyAlignment="1" applyProtection="1">
      <alignment horizontal="right" vertical="center"/>
    </xf>
    <xf numFmtId="0" fontId="0" fillId="0" borderId="0" xfId="0" applyFill="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2" xfId="0" applyFont="1" applyFill="1" applyBorder="1" applyAlignment="1" applyProtection="1">
      <alignment horizontal="center" vertical="center" wrapText="1"/>
      <protection locked="0"/>
    </xf>
    <xf numFmtId="0" fontId="33" fillId="0" borderId="10" xfId="0" applyFont="1" applyFill="1" applyBorder="1" applyAlignment="1" applyProtection="1">
      <alignment horizontal="center" vertical="center" wrapText="1"/>
      <protection locked="0"/>
    </xf>
    <xf numFmtId="0" fontId="33" fillId="0" borderId="11" xfId="0" applyFont="1" applyFill="1" applyBorder="1" applyAlignment="1" applyProtection="1">
      <alignment horizontal="center" vertical="center" wrapText="1"/>
      <protection locked="0"/>
    </xf>
    <xf numFmtId="0" fontId="33" fillId="0" borderId="3"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7" xfId="0" applyFont="1" applyFill="1" applyBorder="1" applyAlignment="1" applyProtection="1">
      <alignment horizontal="center" vertical="center" wrapText="1"/>
      <protection locked="0"/>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179" fontId="33" fillId="0" borderId="1" xfId="11" applyNumberFormat="1" applyFont="1" applyFill="1" applyBorder="1" applyAlignment="1">
      <alignment horizontal="center" vertical="center"/>
    </xf>
    <xf numFmtId="10" fontId="33" fillId="0" borderId="2" xfId="0" applyNumberFormat="1" applyFont="1" applyFill="1" applyBorder="1" applyAlignment="1">
      <alignment horizontal="center" vertical="center"/>
    </xf>
    <xf numFmtId="10" fontId="33" fillId="0" borderId="1" xfId="0" applyNumberFormat="1" applyFont="1" applyFill="1" applyBorder="1" applyAlignment="1">
      <alignment horizontal="center" vertical="center" wrapText="1"/>
    </xf>
    <xf numFmtId="0" fontId="33" fillId="0" borderId="1" xfId="0" applyFont="1" applyFill="1" applyBorder="1" applyAlignment="1">
      <alignment vertical="center"/>
    </xf>
    <xf numFmtId="179" fontId="33" fillId="0" borderId="1" xfId="11" applyNumberFormat="1" applyFont="1" applyFill="1" applyBorder="1" applyAlignment="1">
      <alignment horizontal="center" vertical="center" wrapText="1"/>
    </xf>
    <xf numFmtId="0" fontId="4" fillId="0" borderId="1" xfId="0" applyFont="1" applyFill="1" applyBorder="1" applyAlignment="1">
      <alignment horizontal="left" vertical="center" indent="1"/>
    </xf>
    <xf numFmtId="179" fontId="4" fillId="0" borderId="1" xfId="11" applyNumberFormat="1" applyFont="1" applyFill="1" applyBorder="1" applyAlignment="1">
      <alignment horizontal="center" vertical="center" wrapText="1"/>
    </xf>
    <xf numFmtId="179" fontId="4" fillId="0" borderId="1" xfId="11" applyNumberFormat="1" applyFont="1" applyFill="1" applyBorder="1" applyAlignment="1">
      <alignment horizontal="center" vertical="center"/>
    </xf>
    <xf numFmtId="0" fontId="4" fillId="0" borderId="1" xfId="0" applyFont="1" applyFill="1" applyBorder="1" applyAlignment="1">
      <alignment horizontal="left" vertical="center" indent="2"/>
    </xf>
    <xf numFmtId="0" fontId="4" fillId="0" borderId="1" xfId="0" applyFont="1" applyFill="1" applyBorder="1" applyAlignment="1">
      <alignment horizontal="left" vertical="center" indent="3"/>
    </xf>
    <xf numFmtId="0" fontId="4" fillId="0" borderId="6" xfId="0" applyFont="1" applyFill="1" applyBorder="1" applyAlignment="1">
      <alignment horizontal="left" vertical="center" indent="3"/>
    </xf>
    <xf numFmtId="179" fontId="4" fillId="0" borderId="1" xfId="11" applyNumberFormat="1" applyFont="1" applyBorder="1" applyAlignment="1">
      <alignment horizontal="center" vertical="center" wrapText="1"/>
    </xf>
    <xf numFmtId="179" fontId="4" fillId="0" borderId="1" xfId="11" applyNumberFormat="1" applyFont="1" applyBorder="1" applyAlignment="1">
      <alignment horizontal="center" vertical="center"/>
    </xf>
    <xf numFmtId="10" fontId="33" fillId="0" borderId="1" xfId="0" applyNumberFormat="1" applyFont="1" applyFill="1" applyBorder="1" applyAlignment="1">
      <alignment horizontal="center" vertical="center"/>
    </xf>
    <xf numFmtId="0" fontId="4" fillId="0" borderId="0" xfId="0" applyFont="1" applyFill="1" applyBorder="1" applyAlignment="1">
      <alignment horizontal="right" vertical="center"/>
    </xf>
    <xf numFmtId="0" fontId="4" fillId="0" borderId="1" xfId="0" applyFont="1" applyFill="1" applyBorder="1" applyAlignment="1">
      <alignment vertical="center"/>
    </xf>
    <xf numFmtId="180" fontId="4" fillId="0" borderId="1" xfId="0" applyNumberFormat="1" applyFont="1" applyFill="1" applyBorder="1" applyAlignment="1">
      <alignment vertical="center"/>
    </xf>
    <xf numFmtId="180" fontId="33" fillId="0" borderId="1" xfId="0" applyNumberFormat="1"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180" fontId="8" fillId="0" borderId="0" xfId="8" applyNumberFormat="1" applyFont="1" applyFill="1" applyAlignment="1">
      <alignment horizontal="center" vertical="center"/>
    </xf>
    <xf numFmtId="0" fontId="34" fillId="0" borderId="0" xfId="0" applyFont="1" applyFill="1" applyBorder="1" applyAlignment="1">
      <alignment vertical="center"/>
    </xf>
    <xf numFmtId="180" fontId="4" fillId="0" borderId="0" xfId="8" applyNumberFormat="1" applyFont="1" applyFill="1" applyAlignment="1">
      <alignment horizontal="center" vertical="center"/>
    </xf>
    <xf numFmtId="0" fontId="35" fillId="0" borderId="4" xfId="0" applyFont="1" applyFill="1" applyBorder="1" applyAlignment="1">
      <alignment horizontal="center" vertical="center"/>
    </xf>
    <xf numFmtId="0" fontId="35" fillId="0" borderId="5" xfId="0" applyFont="1" applyFill="1" applyBorder="1" applyAlignment="1">
      <alignment horizontal="center" vertical="center"/>
    </xf>
    <xf numFmtId="0" fontId="35" fillId="0" borderId="1" xfId="0"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10" fontId="35" fillId="0" borderId="1" xfId="0" applyNumberFormat="1" applyFont="1" applyFill="1" applyBorder="1" applyAlignment="1">
      <alignment horizontal="center" vertical="center"/>
    </xf>
    <xf numFmtId="179" fontId="35" fillId="0" borderId="1" xfId="0" applyNumberFormat="1"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center" vertical="center"/>
    </xf>
    <xf numFmtId="0" fontId="36" fillId="0" borderId="1" xfId="0" applyFont="1" applyFill="1" applyBorder="1" applyAlignment="1">
      <alignment horizontal="center" vertical="center"/>
    </xf>
    <xf numFmtId="0" fontId="30" fillId="0" borderId="6" xfId="0" applyFont="1" applyFill="1" applyBorder="1" applyAlignment="1">
      <alignment vertical="center"/>
    </xf>
    <xf numFmtId="0" fontId="4" fillId="0" borderId="6" xfId="0" applyFont="1" applyFill="1" applyBorder="1" applyAlignment="1">
      <alignment horizontal="left" vertical="center" indent="2"/>
    </xf>
    <xf numFmtId="0" fontId="35" fillId="0" borderId="6" xfId="0" applyFont="1" applyFill="1" applyBorder="1" applyAlignment="1">
      <alignment vertical="center"/>
    </xf>
    <xf numFmtId="0" fontId="35" fillId="0" borderId="1" xfId="0" applyFont="1" applyFill="1" applyBorder="1" applyAlignment="1">
      <alignment vertical="center"/>
    </xf>
    <xf numFmtId="10" fontId="8" fillId="0" borderId="0" xfId="11" applyNumberFormat="1" applyFont="1" applyFill="1" applyAlignment="1">
      <alignment horizontal="center" vertical="center"/>
    </xf>
    <xf numFmtId="180" fontId="4"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35" fillId="0" borderId="4" xfId="0" applyFont="1" applyFill="1" applyBorder="1" applyAlignment="1">
      <alignment vertical="center"/>
    </xf>
    <xf numFmtId="10" fontId="30" fillId="0" borderId="1" xfId="0" applyNumberFormat="1" applyFont="1" applyFill="1" applyBorder="1" applyAlignment="1">
      <alignment horizontal="center" vertical="center"/>
    </xf>
    <xf numFmtId="10" fontId="30" fillId="0" borderId="1" xfId="0" applyNumberFormat="1" applyFont="1" applyFill="1" applyBorder="1" applyAlignment="1">
      <alignment horizontal="center" vertical="center" wrapText="1"/>
    </xf>
    <xf numFmtId="0" fontId="30" fillId="0" borderId="6" xfId="0" applyFont="1" applyFill="1" applyBorder="1" applyAlignment="1" applyProtection="1">
      <alignment vertical="center"/>
      <protection locked="0"/>
    </xf>
    <xf numFmtId="0" fontId="4" fillId="0" borderId="1" xfId="0" applyFont="1" applyFill="1" applyBorder="1" applyAlignment="1">
      <alignment vertical="center" wrapText="1"/>
    </xf>
    <xf numFmtId="10" fontId="35" fillId="0"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xf>
    <xf numFmtId="180" fontId="8" fillId="0" borderId="0" xfId="0" applyNumberFormat="1" applyFont="1" applyFill="1" applyBorder="1" applyAlignment="1">
      <alignment vertical="center"/>
    </xf>
    <xf numFmtId="180" fontId="8" fillId="0" borderId="0" xfId="0" applyNumberFormat="1" applyFont="1" applyFill="1" applyBorder="1" applyAlignment="1">
      <alignment horizontal="center" vertical="center"/>
    </xf>
    <xf numFmtId="180" fontId="8" fillId="0" borderId="0" xfId="11" applyNumberFormat="1" applyFont="1" applyFill="1" applyAlignment="1">
      <alignment horizontal="center" vertical="center"/>
    </xf>
    <xf numFmtId="43" fontId="4" fillId="0" borderId="0" xfId="8" applyFont="1" applyFill="1">
      <alignment vertical="center"/>
    </xf>
    <xf numFmtId="43" fontId="4" fillId="0" borderId="0" xfId="0" applyNumberFormat="1" applyFont="1" applyFill="1" applyBorder="1" applyAlignment="1">
      <alignment vertical="center"/>
    </xf>
    <xf numFmtId="3" fontId="33" fillId="0" borderId="1" xfId="0" applyNumberFormat="1" applyFont="1" applyFill="1" applyBorder="1" applyAlignment="1" applyProtection="1">
      <alignment horizontal="center" vertical="center" wrapText="1"/>
      <protection locked="0"/>
    </xf>
    <xf numFmtId="3" fontId="35" fillId="0" borderId="1" xfId="0" applyNumberFormat="1" applyFont="1" applyFill="1" applyBorder="1" applyAlignment="1" applyProtection="1">
      <alignment horizontal="center" vertical="center" wrapText="1"/>
      <protection locked="0"/>
    </xf>
    <xf numFmtId="3" fontId="33" fillId="0" borderId="1" xfId="0" applyNumberFormat="1" applyFont="1" applyFill="1" applyBorder="1" applyAlignment="1" applyProtection="1">
      <alignment horizontal="center" vertical="distributed"/>
      <protection locked="0"/>
    </xf>
    <xf numFmtId="3" fontId="35" fillId="0" borderId="1" xfId="0" applyNumberFormat="1" applyFont="1" applyFill="1" applyBorder="1" applyAlignment="1" applyProtection="1">
      <alignment horizontal="center" vertical="distributed"/>
      <protection locked="0"/>
    </xf>
    <xf numFmtId="3" fontId="33" fillId="0" borderId="1" xfId="0" applyNumberFormat="1" applyFont="1" applyFill="1" applyBorder="1" applyAlignment="1" applyProtection="1">
      <alignment horizontal="center" vertical="center"/>
      <protection locked="0"/>
    </xf>
    <xf numFmtId="3" fontId="35" fillId="0" borderId="1" xfId="0" applyNumberFormat="1" applyFont="1" applyFill="1" applyBorder="1" applyAlignment="1" applyProtection="1">
      <alignment horizontal="left" vertical="center"/>
      <protection locked="0"/>
    </xf>
    <xf numFmtId="10" fontId="35" fillId="0" borderId="1" xfId="0" applyNumberFormat="1" applyFont="1" applyFill="1" applyBorder="1" applyAlignment="1" applyProtection="1">
      <alignment horizontal="center" vertical="center"/>
    </xf>
    <xf numFmtId="3" fontId="35" fillId="0" borderId="1" xfId="0" applyNumberFormat="1" applyFont="1" applyFill="1" applyBorder="1" applyAlignment="1" applyProtection="1">
      <alignment horizontal="center" vertical="center"/>
    </xf>
    <xf numFmtId="3" fontId="4" fillId="0" borderId="1" xfId="0" applyNumberFormat="1" applyFont="1" applyFill="1" applyBorder="1" applyAlignment="1" applyProtection="1">
      <alignment vertical="center"/>
      <protection locked="0"/>
    </xf>
    <xf numFmtId="3" fontId="38" fillId="0" borderId="1" xfId="0" applyNumberFormat="1" applyFont="1" applyFill="1" applyBorder="1" applyAlignment="1" applyProtection="1">
      <alignment horizontal="center" vertical="center" wrapText="1"/>
      <protection locked="0"/>
    </xf>
    <xf numFmtId="3" fontId="39" fillId="0" borderId="1" xfId="0" applyNumberFormat="1" applyFont="1" applyFill="1" applyBorder="1" applyAlignment="1" applyProtection="1">
      <alignment horizontal="center" vertical="center" wrapText="1"/>
      <protection locked="0"/>
    </xf>
    <xf numFmtId="10" fontId="30" fillId="0" borderId="1" xfId="0" applyNumberFormat="1" applyFont="1" applyFill="1" applyBorder="1" applyAlignment="1" applyProtection="1">
      <alignment horizontal="center" vertical="center"/>
    </xf>
    <xf numFmtId="3" fontId="30" fillId="0" borderId="1" xfId="0" applyNumberFormat="1" applyFont="1" applyFill="1" applyBorder="1" applyAlignment="1" applyProtection="1">
      <alignment horizontal="center" vertical="center"/>
    </xf>
    <xf numFmtId="3" fontId="36" fillId="0" borderId="1" xfId="0" applyNumberFormat="1" applyFont="1" applyFill="1" applyBorder="1" applyAlignment="1" applyProtection="1">
      <alignment horizontal="center" vertical="center" wrapText="1"/>
      <protection locked="0"/>
    </xf>
    <xf numFmtId="3" fontId="35" fillId="0" borderId="1" xfId="0" applyNumberFormat="1" applyFont="1" applyFill="1" applyBorder="1" applyAlignment="1" applyProtection="1">
      <alignment vertical="center"/>
      <protection locked="0"/>
    </xf>
    <xf numFmtId="3" fontId="35" fillId="0" borderId="1" xfId="0" applyNumberFormat="1" applyFont="1" applyFill="1" applyBorder="1" applyAlignment="1" applyProtection="1">
      <alignment horizontal="center" vertical="center"/>
      <protection locked="0"/>
    </xf>
    <xf numFmtId="3" fontId="33" fillId="0" borderId="3" xfId="0" applyNumberFormat="1" applyFont="1" applyFill="1" applyBorder="1" applyAlignment="1" applyProtection="1">
      <alignment horizontal="center" vertical="center"/>
      <protection locked="0"/>
    </xf>
    <xf numFmtId="0" fontId="0" fillId="3" borderId="0" xfId="0" applyFill="1" applyAlignment="1">
      <alignment horizontal="center" vertical="center"/>
    </xf>
    <xf numFmtId="0" fontId="23" fillId="0" borderId="0" xfId="0" applyFont="1" applyAlignment="1">
      <alignment horizontal="center" vertical="center"/>
    </xf>
    <xf numFmtId="0" fontId="4" fillId="0" borderId="0" xfId="0" applyFont="1" applyFill="1" applyBorder="1" applyAlignment="1">
      <alignment horizontal="right"/>
    </xf>
    <xf numFmtId="10" fontId="35" fillId="0" borderId="1" xfId="11" applyNumberFormat="1" applyFont="1" applyFill="1" applyBorder="1" applyAlignment="1">
      <alignment horizontal="center" vertical="center"/>
    </xf>
    <xf numFmtId="10" fontId="30" fillId="0" borderId="1" xfId="11" applyNumberFormat="1"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40" fillId="0" borderId="0" xfId="0" applyFont="1">
      <alignment vertical="center"/>
    </xf>
    <xf numFmtId="4" fontId="4" fillId="0" borderId="0" xfId="0" applyNumberFormat="1" applyFont="1" applyFill="1" applyBorder="1" applyAlignment="1">
      <alignment horizontal="center" vertical="center"/>
    </xf>
    <xf numFmtId="3" fontId="4" fillId="0" borderId="0" xfId="0" applyNumberFormat="1" applyFont="1" applyFill="1" applyBorder="1" applyAlignment="1">
      <alignment vertical="center"/>
    </xf>
    <xf numFmtId="0" fontId="33" fillId="0" borderId="1"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wrapText="1"/>
      <protection locked="0"/>
    </xf>
    <xf numFmtId="0" fontId="35" fillId="0" borderId="1" xfId="0" applyFont="1" applyFill="1" applyBorder="1" applyAlignment="1" applyProtection="1">
      <alignment horizontal="center" vertical="center"/>
      <protection locked="0"/>
    </xf>
    <xf numFmtId="10" fontId="35" fillId="0" borderId="1" xfId="0" applyNumberFormat="1" applyFont="1" applyFill="1" applyBorder="1" applyAlignment="1" applyProtection="1">
      <alignment horizontal="center" vertical="center" wrapText="1"/>
      <protection locked="0"/>
    </xf>
    <xf numFmtId="10" fontId="35" fillId="0" borderId="1" xfId="0" applyNumberFormat="1" applyFont="1" applyFill="1" applyBorder="1" applyAlignment="1" applyProtection="1">
      <alignment horizontal="center" vertical="center"/>
      <protection locked="0"/>
    </xf>
    <xf numFmtId="3" fontId="4" fillId="0" borderId="1" xfId="0" applyNumberFormat="1" applyFont="1" applyFill="1" applyBorder="1" applyAlignment="1" applyProtection="1">
      <alignment horizontal="center" vertical="center" wrapText="1"/>
      <protection locked="0"/>
    </xf>
    <xf numFmtId="3" fontId="30" fillId="0" borderId="6" xfId="0" applyNumberFormat="1" applyFont="1" applyFill="1" applyBorder="1" applyAlignment="1" applyProtection="1">
      <alignment horizontal="center" vertical="center"/>
      <protection locked="0"/>
    </xf>
    <xf numFmtId="10" fontId="30" fillId="0" borderId="1" xfId="0" applyNumberFormat="1" applyFont="1" applyFill="1" applyBorder="1" applyAlignment="1" applyProtection="1">
      <alignment horizontal="center" vertical="center" wrapText="1"/>
      <protection locked="0"/>
    </xf>
    <xf numFmtId="0" fontId="30" fillId="0" borderId="1" xfId="0" applyFont="1" applyFill="1" applyBorder="1" applyAlignment="1" applyProtection="1">
      <alignment horizontal="center" vertical="center"/>
      <protection locked="0"/>
    </xf>
    <xf numFmtId="10" fontId="30" fillId="0" borderId="1" xfId="0" applyNumberFormat="1" applyFont="1" applyFill="1" applyBorder="1" applyAlignment="1" applyProtection="1">
      <alignment horizontal="center" vertical="center"/>
      <protection locked="0"/>
    </xf>
    <xf numFmtId="0" fontId="38" fillId="0" borderId="1" xfId="0" applyFont="1" applyFill="1" applyBorder="1" applyAlignment="1">
      <alignment horizontal="left" vertical="center" indent="2"/>
    </xf>
    <xf numFmtId="3" fontId="35" fillId="0" borderId="6" xfId="0" applyNumberFormat="1" applyFont="1" applyFill="1" applyBorder="1" applyAlignment="1" applyProtection="1">
      <alignment horizontal="center" vertical="center"/>
      <protection locked="0"/>
    </xf>
    <xf numFmtId="0" fontId="30" fillId="0" borderId="1" xfId="0" applyFont="1" applyFill="1" applyBorder="1" applyAlignment="1" applyProtection="1">
      <alignment vertical="center"/>
      <protection locked="0"/>
    </xf>
    <xf numFmtId="0" fontId="30" fillId="0" borderId="1" xfId="0" applyFont="1" applyFill="1" applyBorder="1" applyAlignment="1" applyProtection="1">
      <alignment vertical="center" wrapText="1"/>
      <protection locked="0"/>
    </xf>
    <xf numFmtId="0" fontId="35" fillId="0" borderId="0" xfId="0" applyFont="1" applyFill="1" applyAlignment="1">
      <alignment horizontal="center" vertical="center"/>
    </xf>
    <xf numFmtId="3" fontId="41" fillId="0" borderId="0" xfId="0" applyNumberFormat="1" applyFont="1" applyFill="1" applyAlignment="1" applyProtection="1">
      <alignment horizontal="center" vertical="center"/>
      <protection locked="0"/>
    </xf>
    <xf numFmtId="0" fontId="42" fillId="0" borderId="0" xfId="0" applyFont="1" applyFill="1" applyAlignment="1" applyProtection="1">
      <alignment horizontal="center" vertical="center" wrapText="1"/>
      <protection locked="0"/>
    </xf>
    <xf numFmtId="0" fontId="43" fillId="0" borderId="0" xfId="0" applyFont="1" applyFill="1" applyAlignment="1" applyProtection="1">
      <alignment horizontal="center" vertical="center"/>
      <protection locked="0"/>
    </xf>
    <xf numFmtId="0" fontId="3" fillId="0" borderId="1" xfId="0" applyFont="1" applyBorder="1" applyAlignment="1">
      <alignment horizontal="center" vertical="center"/>
    </xf>
    <xf numFmtId="0" fontId="40" fillId="0" borderId="1" xfId="0" applyFont="1" applyBorder="1" applyAlignment="1">
      <alignment horizontal="center" vertical="center"/>
    </xf>
    <xf numFmtId="0" fontId="3" fillId="0" borderId="12" xfId="0" applyFont="1" applyBorder="1">
      <alignment vertical="center"/>
    </xf>
    <xf numFmtId="0" fontId="3" fillId="0" borderId="0" xfId="0" applyFont="1" applyBorder="1">
      <alignment vertical="center"/>
    </xf>
    <xf numFmtId="10" fontId="3" fillId="0" borderId="1" xfId="0" applyNumberFormat="1" applyFont="1" applyBorder="1" applyAlignment="1">
      <alignment horizontal="center" vertical="center"/>
    </xf>
    <xf numFmtId="10" fontId="40" fillId="0" borderId="1" xfId="0" applyNumberFormat="1" applyFont="1" applyBorder="1" applyAlignment="1">
      <alignment horizontal="center" vertical="center"/>
    </xf>
    <xf numFmtId="0" fontId="44" fillId="0" borderId="0" xfId="0" applyFont="1" applyFill="1" applyBorder="1" applyAlignment="1" applyProtection="1">
      <alignment vertical="center"/>
      <protection locked="0"/>
    </xf>
    <xf numFmtId="0" fontId="35" fillId="0" borderId="6" xfId="0" applyFont="1" applyFill="1" applyBorder="1" applyAlignment="1">
      <alignment horizontal="center" vertical="center"/>
    </xf>
    <xf numFmtId="0" fontId="30" fillId="0" borderId="6" xfId="0" applyFont="1" applyFill="1" applyBorder="1" applyAlignment="1">
      <alignment horizontal="center" vertical="center"/>
    </xf>
    <xf numFmtId="0" fontId="43" fillId="0" borderId="0" xfId="0" applyFont="1" applyFill="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J45"/>
  <sheetViews>
    <sheetView workbookViewId="0">
      <selection activeCell="F29" sqref="F29"/>
    </sheetView>
  </sheetViews>
  <sheetFormatPr defaultColWidth="9" defaultRowHeight="13.5"/>
  <cols>
    <col min="1" max="1" width="41.125" style="200" customWidth="1"/>
    <col min="2" max="3" width="17.625" style="201" customWidth="1"/>
    <col min="4" max="4" width="17.625" style="202" customWidth="1"/>
    <col min="5" max="9" width="17.625" style="200" customWidth="1"/>
    <col min="10" max="16384" width="9" style="200"/>
  </cols>
  <sheetData>
    <row r="1" ht="35.25" spans="1:10">
      <c r="A1" s="98" t="s">
        <v>0</v>
      </c>
      <c r="B1" s="98"/>
      <c r="C1" s="98"/>
      <c r="D1" s="98"/>
      <c r="E1" s="98"/>
      <c r="F1" s="98"/>
      <c r="G1" s="98"/>
      <c r="H1" s="98"/>
      <c r="I1" s="98"/>
      <c r="J1" s="98"/>
    </row>
    <row r="2" ht="14.25" spans="1:10">
      <c r="A2" s="7"/>
      <c r="B2" s="203"/>
      <c r="C2" s="165"/>
      <c r="D2" s="204"/>
      <c r="E2" s="7"/>
      <c r="F2" s="7"/>
      <c r="G2" s="7"/>
      <c r="H2" s="7"/>
      <c r="I2" s="229"/>
      <c r="J2" s="197" t="s">
        <v>1</v>
      </c>
    </row>
    <row r="3" ht="14.25" spans="1:10">
      <c r="A3" s="205" t="s">
        <v>2</v>
      </c>
      <c r="B3" s="206" t="s">
        <v>3</v>
      </c>
      <c r="C3" s="206" t="s">
        <v>4</v>
      </c>
      <c r="D3" s="206" t="s">
        <v>5</v>
      </c>
      <c r="E3" s="206" t="s">
        <v>6</v>
      </c>
      <c r="F3" s="123" t="s">
        <v>7</v>
      </c>
      <c r="G3" s="153"/>
      <c r="H3" s="153" t="s">
        <v>8</v>
      </c>
      <c r="I3" s="153"/>
      <c r="J3" s="123" t="s">
        <v>9</v>
      </c>
    </row>
    <row r="4" ht="14.25" spans="1:10">
      <c r="A4" s="207"/>
      <c r="B4" s="206"/>
      <c r="C4" s="206"/>
      <c r="D4" s="206"/>
      <c r="E4" s="206"/>
      <c r="F4" s="205" t="s">
        <v>10</v>
      </c>
      <c r="G4" s="205" t="s">
        <v>11</v>
      </c>
      <c r="H4" s="205" t="s">
        <v>10</v>
      </c>
      <c r="I4" s="205" t="s">
        <v>11</v>
      </c>
      <c r="J4" s="153"/>
    </row>
    <row r="5" ht="14.25" spans="1:10">
      <c r="A5" s="162" t="s">
        <v>12</v>
      </c>
      <c r="B5" s="206">
        <f>B6+B20</f>
        <v>72206</v>
      </c>
      <c r="C5" s="206">
        <f>C6+C20</f>
        <v>86648</v>
      </c>
      <c r="D5" s="206">
        <f>D6+D20</f>
        <v>77236</v>
      </c>
      <c r="E5" s="208">
        <f>D5/C5</f>
        <v>0.891376604191672</v>
      </c>
      <c r="F5" s="207">
        <f>D5-C5</f>
        <v>-9412</v>
      </c>
      <c r="G5" s="209">
        <f>F5/C5</f>
        <v>-0.108623395808328</v>
      </c>
      <c r="H5" s="207">
        <f>D5-B5</f>
        <v>5030</v>
      </c>
      <c r="I5" s="209">
        <f>H5/B5</f>
        <v>0.0696618009583691</v>
      </c>
      <c r="J5" s="230"/>
    </row>
    <row r="6" ht="14.25" spans="1:10">
      <c r="A6" s="162" t="s">
        <v>13</v>
      </c>
      <c r="B6" s="193">
        <f>SUM(B7:B19)</f>
        <v>50650</v>
      </c>
      <c r="C6" s="178">
        <f>SUM(C7:C19)</f>
        <v>54702</v>
      </c>
      <c r="D6" s="178">
        <f>SUM(D7:D19)</f>
        <v>38235</v>
      </c>
      <c r="E6" s="208">
        <f>D6/C6</f>
        <v>0.698968959087419</v>
      </c>
      <c r="F6" s="207">
        <f>D6-C6</f>
        <v>-16467</v>
      </c>
      <c r="G6" s="209">
        <f>F6/C6</f>
        <v>-0.301031040912581</v>
      </c>
      <c r="H6" s="207">
        <f>D6-B6</f>
        <v>-12415</v>
      </c>
      <c r="I6" s="209">
        <f>H6/B6</f>
        <v>-0.245113524185587</v>
      </c>
      <c r="J6" s="230"/>
    </row>
    <row r="7" ht="14.25" spans="1:10">
      <c r="A7" s="134" t="s">
        <v>14</v>
      </c>
      <c r="B7" s="210">
        <v>16551</v>
      </c>
      <c r="C7" s="210">
        <v>17750</v>
      </c>
      <c r="D7" s="211">
        <v>4705</v>
      </c>
      <c r="E7" s="212">
        <f>D7/C7</f>
        <v>0.265070422535211</v>
      </c>
      <c r="F7" s="213">
        <f>D7-C7</f>
        <v>-13045</v>
      </c>
      <c r="G7" s="214">
        <f>F7/C7</f>
        <v>-0.734929577464789</v>
      </c>
      <c r="H7" s="213">
        <f>D7-B7</f>
        <v>-11846</v>
      </c>
      <c r="I7" s="214">
        <f>H7/B7</f>
        <v>-0.715727146395988</v>
      </c>
      <c r="J7" s="231"/>
    </row>
    <row r="8" ht="14.25" spans="1:10">
      <c r="A8" s="134" t="s">
        <v>15</v>
      </c>
      <c r="B8" s="210">
        <v>3465</v>
      </c>
      <c r="C8" s="210">
        <v>3800</v>
      </c>
      <c r="D8" s="211">
        <v>2410</v>
      </c>
      <c r="E8" s="212">
        <f t="shared" ref="E8:E41" si="0">D8/C8</f>
        <v>0.634210526315789</v>
      </c>
      <c r="F8" s="213">
        <f t="shared" ref="F8:F41" si="1">D8-C8</f>
        <v>-1390</v>
      </c>
      <c r="G8" s="214">
        <f t="shared" ref="G8:G41" si="2">F8/C8</f>
        <v>-0.365789473684211</v>
      </c>
      <c r="H8" s="213">
        <f t="shared" ref="H8:H41" si="3">D8-B8</f>
        <v>-1055</v>
      </c>
      <c r="I8" s="214">
        <f t="shared" ref="I8:I41" si="4">H8/B8</f>
        <v>-0.304473304473304</v>
      </c>
      <c r="J8" s="231"/>
    </row>
    <row r="9" ht="14.25" spans="1:10">
      <c r="A9" s="134" t="s">
        <v>16</v>
      </c>
      <c r="B9" s="210">
        <v>1106</v>
      </c>
      <c r="C9" s="210">
        <v>1200</v>
      </c>
      <c r="D9" s="211">
        <v>930</v>
      </c>
      <c r="E9" s="212">
        <f t="shared" si="0"/>
        <v>0.775</v>
      </c>
      <c r="F9" s="213">
        <f t="shared" si="1"/>
        <v>-270</v>
      </c>
      <c r="G9" s="214">
        <f t="shared" si="2"/>
        <v>-0.225</v>
      </c>
      <c r="H9" s="213">
        <f t="shared" si="3"/>
        <v>-176</v>
      </c>
      <c r="I9" s="214">
        <f t="shared" si="4"/>
        <v>-0.159132007233273</v>
      </c>
      <c r="J9" s="231"/>
    </row>
    <row r="10" ht="14.25" spans="1:10">
      <c r="A10" s="134" t="s">
        <v>17</v>
      </c>
      <c r="B10" s="210">
        <v>814</v>
      </c>
      <c r="C10" s="210">
        <v>1200</v>
      </c>
      <c r="D10" s="211">
        <v>1570</v>
      </c>
      <c r="E10" s="212">
        <f t="shared" si="0"/>
        <v>1.30833333333333</v>
      </c>
      <c r="F10" s="213">
        <f t="shared" si="1"/>
        <v>370</v>
      </c>
      <c r="G10" s="214">
        <f t="shared" si="2"/>
        <v>0.308333333333333</v>
      </c>
      <c r="H10" s="213">
        <f t="shared" si="3"/>
        <v>756</v>
      </c>
      <c r="I10" s="214">
        <f t="shared" si="4"/>
        <v>0.928746928746929</v>
      </c>
      <c r="J10" s="231"/>
    </row>
    <row r="11" ht="14.25" spans="1:10">
      <c r="A11" s="134" t="s">
        <v>18</v>
      </c>
      <c r="B11" s="210">
        <v>4816</v>
      </c>
      <c r="C11" s="210">
        <v>5052</v>
      </c>
      <c r="D11" s="211">
        <v>3900</v>
      </c>
      <c r="E11" s="212">
        <f t="shared" si="0"/>
        <v>0.771971496437055</v>
      </c>
      <c r="F11" s="213">
        <f t="shared" si="1"/>
        <v>-1152</v>
      </c>
      <c r="G11" s="214">
        <f t="shared" si="2"/>
        <v>-0.228028503562945</v>
      </c>
      <c r="H11" s="213">
        <f t="shared" si="3"/>
        <v>-916</v>
      </c>
      <c r="I11" s="214">
        <f t="shared" si="4"/>
        <v>-0.190199335548173</v>
      </c>
      <c r="J11" s="231"/>
    </row>
    <row r="12" ht="14.25" spans="1:10">
      <c r="A12" s="134" t="s">
        <v>19</v>
      </c>
      <c r="B12" s="210">
        <v>4103</v>
      </c>
      <c r="C12" s="210">
        <v>5500</v>
      </c>
      <c r="D12" s="211">
        <v>5600</v>
      </c>
      <c r="E12" s="212">
        <f t="shared" si="0"/>
        <v>1.01818181818182</v>
      </c>
      <c r="F12" s="213">
        <f t="shared" si="1"/>
        <v>100</v>
      </c>
      <c r="G12" s="214">
        <f t="shared" si="2"/>
        <v>0.0181818181818182</v>
      </c>
      <c r="H12" s="213">
        <f t="shared" si="3"/>
        <v>1497</v>
      </c>
      <c r="I12" s="214">
        <f t="shared" si="4"/>
        <v>0.364854984157933</v>
      </c>
      <c r="J12" s="231"/>
    </row>
    <row r="13" ht="14.25" spans="1:10">
      <c r="A13" s="134" t="s">
        <v>20</v>
      </c>
      <c r="B13" s="210">
        <v>3171</v>
      </c>
      <c r="C13" s="210">
        <v>2500</v>
      </c>
      <c r="D13" s="211">
        <v>2100</v>
      </c>
      <c r="E13" s="212">
        <f t="shared" si="0"/>
        <v>0.84</v>
      </c>
      <c r="F13" s="213">
        <f t="shared" si="1"/>
        <v>-400</v>
      </c>
      <c r="G13" s="214">
        <f t="shared" si="2"/>
        <v>-0.16</v>
      </c>
      <c r="H13" s="213">
        <f t="shared" si="3"/>
        <v>-1071</v>
      </c>
      <c r="I13" s="214">
        <f t="shared" si="4"/>
        <v>-0.337748344370861</v>
      </c>
      <c r="J13" s="231"/>
    </row>
    <row r="14" ht="14.25" spans="1:10">
      <c r="A14" s="134" t="s">
        <v>21</v>
      </c>
      <c r="B14" s="210">
        <v>4264</v>
      </c>
      <c r="C14" s="210">
        <v>5000</v>
      </c>
      <c r="D14" s="211">
        <v>4100</v>
      </c>
      <c r="E14" s="212">
        <f t="shared" si="0"/>
        <v>0.82</v>
      </c>
      <c r="F14" s="213">
        <f t="shared" si="1"/>
        <v>-900</v>
      </c>
      <c r="G14" s="214">
        <f t="shared" si="2"/>
        <v>-0.18</v>
      </c>
      <c r="H14" s="213">
        <f t="shared" si="3"/>
        <v>-164</v>
      </c>
      <c r="I14" s="214">
        <f t="shared" si="4"/>
        <v>-0.0384615384615385</v>
      </c>
      <c r="J14" s="231"/>
    </row>
    <row r="15" ht="14.25" spans="1:10">
      <c r="A15" s="134" t="s">
        <v>22</v>
      </c>
      <c r="B15" s="210">
        <v>2849</v>
      </c>
      <c r="C15" s="210">
        <v>2800</v>
      </c>
      <c r="D15" s="211">
        <v>3330</v>
      </c>
      <c r="E15" s="212">
        <f t="shared" si="0"/>
        <v>1.18928571428571</v>
      </c>
      <c r="F15" s="213">
        <f t="shared" si="1"/>
        <v>530</v>
      </c>
      <c r="G15" s="214">
        <f t="shared" si="2"/>
        <v>0.189285714285714</v>
      </c>
      <c r="H15" s="213">
        <f t="shared" si="3"/>
        <v>481</v>
      </c>
      <c r="I15" s="214">
        <f t="shared" si="4"/>
        <v>0.168831168831169</v>
      </c>
      <c r="J15" s="231"/>
    </row>
    <row r="16" ht="14.25" spans="1:10">
      <c r="A16" s="134" t="s">
        <v>23</v>
      </c>
      <c r="B16" s="210">
        <v>1652</v>
      </c>
      <c r="C16" s="210">
        <v>2000</v>
      </c>
      <c r="D16" s="211">
        <v>1510</v>
      </c>
      <c r="E16" s="212">
        <f t="shared" si="0"/>
        <v>0.755</v>
      </c>
      <c r="F16" s="213">
        <f t="shared" si="1"/>
        <v>-490</v>
      </c>
      <c r="G16" s="214">
        <f t="shared" si="2"/>
        <v>-0.245</v>
      </c>
      <c r="H16" s="213">
        <f t="shared" si="3"/>
        <v>-142</v>
      </c>
      <c r="I16" s="214">
        <f t="shared" si="4"/>
        <v>-0.085956416464891</v>
      </c>
      <c r="J16" s="231"/>
    </row>
    <row r="17" ht="14.25" spans="1:10">
      <c r="A17" s="134" t="s">
        <v>24</v>
      </c>
      <c r="B17" s="210">
        <v>6064</v>
      </c>
      <c r="C17" s="210">
        <v>6000</v>
      </c>
      <c r="D17" s="211">
        <v>5970</v>
      </c>
      <c r="E17" s="212">
        <f t="shared" si="0"/>
        <v>0.995</v>
      </c>
      <c r="F17" s="213">
        <f t="shared" si="1"/>
        <v>-30</v>
      </c>
      <c r="G17" s="214">
        <f t="shared" si="2"/>
        <v>-0.005</v>
      </c>
      <c r="H17" s="213">
        <f t="shared" si="3"/>
        <v>-94</v>
      </c>
      <c r="I17" s="214">
        <f t="shared" si="4"/>
        <v>-0.0155013192612137</v>
      </c>
      <c r="J17" s="231"/>
    </row>
    <row r="18" ht="14.25" spans="1:10">
      <c r="A18" s="134" t="s">
        <v>25</v>
      </c>
      <c r="B18" s="210">
        <v>1522</v>
      </c>
      <c r="C18" s="210">
        <v>1600</v>
      </c>
      <c r="D18" s="211">
        <v>1660</v>
      </c>
      <c r="E18" s="212">
        <f t="shared" si="0"/>
        <v>1.0375</v>
      </c>
      <c r="F18" s="213">
        <f t="shared" si="1"/>
        <v>60</v>
      </c>
      <c r="G18" s="214">
        <f t="shared" si="2"/>
        <v>0.0375</v>
      </c>
      <c r="H18" s="213">
        <f t="shared" si="3"/>
        <v>138</v>
      </c>
      <c r="I18" s="214">
        <f t="shared" si="4"/>
        <v>0.0906701708278581</v>
      </c>
      <c r="J18" s="231"/>
    </row>
    <row r="19" ht="14.25" spans="1:10">
      <c r="A19" s="134" t="s">
        <v>26</v>
      </c>
      <c r="B19" s="210">
        <v>273</v>
      </c>
      <c r="C19" s="210">
        <v>300</v>
      </c>
      <c r="D19" s="211">
        <v>450</v>
      </c>
      <c r="E19" s="212">
        <f t="shared" si="0"/>
        <v>1.5</v>
      </c>
      <c r="F19" s="213">
        <f t="shared" si="1"/>
        <v>150</v>
      </c>
      <c r="G19" s="214">
        <f t="shared" si="2"/>
        <v>0.5</v>
      </c>
      <c r="H19" s="213">
        <f t="shared" si="3"/>
        <v>177</v>
      </c>
      <c r="I19" s="214">
        <f t="shared" si="4"/>
        <v>0.648351648351648</v>
      </c>
      <c r="J19" s="231"/>
    </row>
    <row r="20" ht="14.25" spans="1:10">
      <c r="A20" s="162" t="s">
        <v>27</v>
      </c>
      <c r="B20" s="193">
        <f>SUM(B21:B28)</f>
        <v>21556</v>
      </c>
      <c r="C20" s="178">
        <f>SUM(C21:C28)</f>
        <v>31946</v>
      </c>
      <c r="D20" s="178">
        <f>SUM(D21:D28)</f>
        <v>39001</v>
      </c>
      <c r="E20" s="208">
        <f t="shared" si="0"/>
        <v>1.22084141989607</v>
      </c>
      <c r="F20" s="207">
        <f t="shared" si="1"/>
        <v>7055</v>
      </c>
      <c r="G20" s="209">
        <f t="shared" si="2"/>
        <v>0.220841419896075</v>
      </c>
      <c r="H20" s="207">
        <f t="shared" si="3"/>
        <v>17445</v>
      </c>
      <c r="I20" s="209">
        <f t="shared" si="4"/>
        <v>0.809287437372425</v>
      </c>
      <c r="J20" s="230"/>
    </row>
    <row r="21" ht="14.25" spans="1:10">
      <c r="A21" s="134" t="s">
        <v>28</v>
      </c>
      <c r="B21" s="210">
        <v>3474</v>
      </c>
      <c r="C21" s="210">
        <v>3750</v>
      </c>
      <c r="D21" s="211">
        <v>2924</v>
      </c>
      <c r="E21" s="212">
        <f t="shared" si="0"/>
        <v>0.779733333333333</v>
      </c>
      <c r="F21" s="213">
        <f t="shared" si="1"/>
        <v>-826</v>
      </c>
      <c r="G21" s="214">
        <f t="shared" si="2"/>
        <v>-0.220266666666667</v>
      </c>
      <c r="H21" s="213">
        <f t="shared" si="3"/>
        <v>-550</v>
      </c>
      <c r="I21" s="214">
        <f t="shared" si="4"/>
        <v>-0.15831894070236</v>
      </c>
      <c r="J21" s="231"/>
    </row>
    <row r="22" ht="14.25" spans="1:10">
      <c r="A22" s="134" t="s">
        <v>29</v>
      </c>
      <c r="B22" s="210">
        <v>2988</v>
      </c>
      <c r="C22" s="210">
        <v>3200</v>
      </c>
      <c r="D22" s="211">
        <v>2628</v>
      </c>
      <c r="E22" s="212">
        <f t="shared" si="0"/>
        <v>0.82125</v>
      </c>
      <c r="F22" s="213">
        <f t="shared" si="1"/>
        <v>-572</v>
      </c>
      <c r="G22" s="214">
        <f t="shared" si="2"/>
        <v>-0.17875</v>
      </c>
      <c r="H22" s="213">
        <f t="shared" si="3"/>
        <v>-360</v>
      </c>
      <c r="I22" s="214">
        <f t="shared" si="4"/>
        <v>-0.120481927710843</v>
      </c>
      <c r="J22" s="231"/>
    </row>
    <row r="23" ht="14.25" spans="1:10">
      <c r="A23" s="134" t="s">
        <v>30</v>
      </c>
      <c r="B23" s="210">
        <v>4183</v>
      </c>
      <c r="C23" s="210">
        <v>3800</v>
      </c>
      <c r="D23" s="211">
        <v>3009</v>
      </c>
      <c r="E23" s="212">
        <f t="shared" si="0"/>
        <v>0.791842105263158</v>
      </c>
      <c r="F23" s="213">
        <f t="shared" si="1"/>
        <v>-791</v>
      </c>
      <c r="G23" s="214">
        <f t="shared" si="2"/>
        <v>-0.208157894736842</v>
      </c>
      <c r="H23" s="213">
        <f t="shared" si="3"/>
        <v>-1174</v>
      </c>
      <c r="I23" s="214">
        <f t="shared" si="4"/>
        <v>-0.280659813530959</v>
      </c>
      <c r="J23" s="231"/>
    </row>
    <row r="24" ht="14.25" spans="1:10">
      <c r="A24" s="215" t="s">
        <v>31</v>
      </c>
      <c r="B24" s="210">
        <v>83</v>
      </c>
      <c r="C24" s="210">
        <v>80</v>
      </c>
      <c r="D24" s="211">
        <v>44</v>
      </c>
      <c r="E24" s="212">
        <f t="shared" si="0"/>
        <v>0.55</v>
      </c>
      <c r="F24" s="213">
        <f t="shared" si="1"/>
        <v>-36</v>
      </c>
      <c r="G24" s="214">
        <f t="shared" si="2"/>
        <v>-0.45</v>
      </c>
      <c r="H24" s="213">
        <f t="shared" si="3"/>
        <v>-39</v>
      </c>
      <c r="I24" s="214">
        <f t="shared" si="4"/>
        <v>-0.469879518072289</v>
      </c>
      <c r="J24" s="231"/>
    </row>
    <row r="25" ht="14.25" spans="1:10">
      <c r="A25" s="134" t="s">
        <v>32</v>
      </c>
      <c r="B25" s="210">
        <v>9272</v>
      </c>
      <c r="C25" s="210">
        <v>20266</v>
      </c>
      <c r="D25" s="211">
        <v>29160</v>
      </c>
      <c r="E25" s="212">
        <f t="shared" si="0"/>
        <v>1.43886312049738</v>
      </c>
      <c r="F25" s="213">
        <f t="shared" si="1"/>
        <v>8894</v>
      </c>
      <c r="G25" s="214">
        <f t="shared" si="2"/>
        <v>0.438863120497385</v>
      </c>
      <c r="H25" s="213">
        <f t="shared" si="3"/>
        <v>19888</v>
      </c>
      <c r="I25" s="214">
        <f t="shared" si="4"/>
        <v>2.14495254529767</v>
      </c>
      <c r="J25" s="231"/>
    </row>
    <row r="26" ht="14.25" spans="1:10">
      <c r="A26" s="134" t="s">
        <v>33</v>
      </c>
      <c r="B26" s="210">
        <v>480</v>
      </c>
      <c r="C26" s="210">
        <v>0</v>
      </c>
      <c r="D26" s="211">
        <v>400</v>
      </c>
      <c r="E26" s="212" t="e">
        <f t="shared" si="0"/>
        <v>#DIV/0!</v>
      </c>
      <c r="F26" s="213">
        <f t="shared" si="1"/>
        <v>400</v>
      </c>
      <c r="G26" s="214" t="e">
        <f t="shared" si="2"/>
        <v>#DIV/0!</v>
      </c>
      <c r="H26" s="213">
        <f t="shared" si="3"/>
        <v>-80</v>
      </c>
      <c r="I26" s="214">
        <f t="shared" si="4"/>
        <v>-0.166666666666667</v>
      </c>
      <c r="J26" s="231"/>
    </row>
    <row r="27" ht="14.25" spans="1:10">
      <c r="A27" s="134" t="s">
        <v>34</v>
      </c>
      <c r="B27" s="210">
        <v>0</v>
      </c>
      <c r="C27" s="210">
        <v>0</v>
      </c>
      <c r="D27" s="211">
        <v>21</v>
      </c>
      <c r="E27" s="212" t="e">
        <f t="shared" si="0"/>
        <v>#DIV/0!</v>
      </c>
      <c r="F27" s="213">
        <f t="shared" si="1"/>
        <v>21</v>
      </c>
      <c r="G27" s="214" t="e">
        <f t="shared" si="2"/>
        <v>#DIV/0!</v>
      </c>
      <c r="H27" s="213">
        <f t="shared" si="3"/>
        <v>21</v>
      </c>
      <c r="I27" s="214" t="e">
        <f t="shared" si="4"/>
        <v>#DIV/0!</v>
      </c>
      <c r="J27" s="231"/>
    </row>
    <row r="28" ht="14.25" spans="1:10">
      <c r="A28" s="134" t="s">
        <v>35</v>
      </c>
      <c r="B28" s="210">
        <v>1076</v>
      </c>
      <c r="C28" s="210">
        <v>850</v>
      </c>
      <c r="D28" s="211">
        <v>815</v>
      </c>
      <c r="E28" s="212">
        <f t="shared" si="0"/>
        <v>0.958823529411765</v>
      </c>
      <c r="F28" s="213">
        <f t="shared" si="1"/>
        <v>-35</v>
      </c>
      <c r="G28" s="214">
        <f t="shared" si="2"/>
        <v>-0.0411764705882353</v>
      </c>
      <c r="H28" s="213">
        <f t="shared" si="3"/>
        <v>-261</v>
      </c>
      <c r="I28" s="214">
        <f t="shared" si="4"/>
        <v>-0.242565055762082</v>
      </c>
      <c r="J28" s="231"/>
    </row>
    <row r="29" ht="14.25" spans="1:10">
      <c r="A29" s="162" t="s">
        <v>36</v>
      </c>
      <c r="B29" s="216">
        <f>SUM(B30:B32)</f>
        <v>174500</v>
      </c>
      <c r="C29" s="178">
        <f>SUM(C30:C32)</f>
        <v>186061</v>
      </c>
      <c r="D29" s="216">
        <f>SUM(D30:D32)</f>
        <v>179199</v>
      </c>
      <c r="E29" s="208">
        <f t="shared" si="0"/>
        <v>0.963119622059432</v>
      </c>
      <c r="F29" s="207">
        <f t="shared" si="1"/>
        <v>-6862</v>
      </c>
      <c r="G29" s="209">
        <f t="shared" si="2"/>
        <v>-0.0368803779405679</v>
      </c>
      <c r="H29" s="207">
        <f t="shared" si="3"/>
        <v>4699</v>
      </c>
      <c r="I29" s="209">
        <f t="shared" si="4"/>
        <v>0.0269283667621776</v>
      </c>
      <c r="J29" s="230"/>
    </row>
    <row r="30" ht="14.25" spans="1:10">
      <c r="A30" s="156" t="s">
        <v>37</v>
      </c>
      <c r="B30" s="211">
        <v>12674</v>
      </c>
      <c r="C30" s="210">
        <v>12674</v>
      </c>
      <c r="D30" s="211">
        <v>12674</v>
      </c>
      <c r="E30" s="212">
        <f t="shared" si="0"/>
        <v>1</v>
      </c>
      <c r="F30" s="213">
        <f t="shared" si="1"/>
        <v>0</v>
      </c>
      <c r="G30" s="214">
        <f t="shared" si="2"/>
        <v>0</v>
      </c>
      <c r="H30" s="213">
        <f t="shared" si="3"/>
        <v>0</v>
      </c>
      <c r="I30" s="214">
        <f t="shared" si="4"/>
        <v>0</v>
      </c>
      <c r="J30" s="231"/>
    </row>
    <row r="31" ht="14.25" spans="1:10">
      <c r="A31" s="156" t="s">
        <v>38</v>
      </c>
      <c r="B31" s="211">
        <v>129331</v>
      </c>
      <c r="C31" s="210">
        <v>137387</v>
      </c>
      <c r="D31" s="211">
        <v>142688</v>
      </c>
      <c r="E31" s="212">
        <f t="shared" si="0"/>
        <v>1.03858443666431</v>
      </c>
      <c r="F31" s="213">
        <f t="shared" si="1"/>
        <v>5301</v>
      </c>
      <c r="G31" s="214">
        <f t="shared" si="2"/>
        <v>0.0385844366643132</v>
      </c>
      <c r="H31" s="213">
        <f t="shared" si="3"/>
        <v>13357</v>
      </c>
      <c r="I31" s="214">
        <f t="shared" si="4"/>
        <v>0.103277636452204</v>
      </c>
      <c r="J31" s="231"/>
    </row>
    <row r="32" ht="14.25" spans="1:10">
      <c r="A32" s="156" t="s">
        <v>39</v>
      </c>
      <c r="B32" s="211">
        <v>32495</v>
      </c>
      <c r="C32" s="210">
        <v>36000</v>
      </c>
      <c r="D32" s="211">
        <v>23837</v>
      </c>
      <c r="E32" s="212">
        <f t="shared" si="0"/>
        <v>0.662138888888889</v>
      </c>
      <c r="F32" s="213">
        <f t="shared" si="1"/>
        <v>-12163</v>
      </c>
      <c r="G32" s="214">
        <f t="shared" si="2"/>
        <v>-0.337861111111111</v>
      </c>
      <c r="H32" s="213">
        <f t="shared" si="3"/>
        <v>-8658</v>
      </c>
      <c r="I32" s="214">
        <f t="shared" si="4"/>
        <v>-0.26644099092168</v>
      </c>
      <c r="J32" s="231"/>
    </row>
    <row r="33" ht="14.25" spans="1:10">
      <c r="A33" s="162" t="s">
        <v>40</v>
      </c>
      <c r="B33" s="216">
        <f>SUM(B34:B35)</f>
        <v>49491</v>
      </c>
      <c r="C33" s="178">
        <f>SUM(C34:C35)</f>
        <v>43525</v>
      </c>
      <c r="D33" s="216">
        <f>SUM(D34:D35)</f>
        <v>43525</v>
      </c>
      <c r="E33" s="208">
        <f t="shared" si="0"/>
        <v>1</v>
      </c>
      <c r="F33" s="207">
        <f t="shared" si="1"/>
        <v>0</v>
      </c>
      <c r="G33" s="209">
        <f t="shared" si="2"/>
        <v>0</v>
      </c>
      <c r="H33" s="207">
        <f t="shared" si="3"/>
        <v>-5966</v>
      </c>
      <c r="I33" s="209">
        <f t="shared" si="4"/>
        <v>-0.12054717019256</v>
      </c>
      <c r="J33" s="230"/>
    </row>
    <row r="34" ht="14.25" spans="1:10">
      <c r="A34" s="156" t="s">
        <v>41</v>
      </c>
      <c r="B34" s="211">
        <v>10000</v>
      </c>
      <c r="C34" s="210">
        <v>10000</v>
      </c>
      <c r="D34" s="211">
        <v>10000</v>
      </c>
      <c r="E34" s="212">
        <f t="shared" si="0"/>
        <v>1</v>
      </c>
      <c r="F34" s="213">
        <f t="shared" si="1"/>
        <v>0</v>
      </c>
      <c r="G34" s="214">
        <f t="shared" si="2"/>
        <v>0</v>
      </c>
      <c r="H34" s="213">
        <f t="shared" si="3"/>
        <v>0</v>
      </c>
      <c r="I34" s="214">
        <f t="shared" si="4"/>
        <v>0</v>
      </c>
      <c r="J34" s="231"/>
    </row>
    <row r="35" ht="14.25" spans="1:10">
      <c r="A35" s="156" t="s">
        <v>42</v>
      </c>
      <c r="B35" s="211">
        <v>39491</v>
      </c>
      <c r="C35" s="210">
        <v>33525</v>
      </c>
      <c r="D35" s="211">
        <v>33525</v>
      </c>
      <c r="E35" s="212">
        <f t="shared" si="0"/>
        <v>1</v>
      </c>
      <c r="F35" s="213">
        <f t="shared" si="1"/>
        <v>0</v>
      </c>
      <c r="G35" s="214">
        <f t="shared" si="2"/>
        <v>0</v>
      </c>
      <c r="H35" s="213">
        <f t="shared" si="3"/>
        <v>-5966</v>
      </c>
      <c r="I35" s="214">
        <f t="shared" si="4"/>
        <v>-0.151072396242182</v>
      </c>
      <c r="J35" s="231"/>
    </row>
    <row r="36" ht="14.25" spans="1:10">
      <c r="A36" s="162" t="s">
        <v>43</v>
      </c>
      <c r="B36" s="216">
        <f>SUM(B37:B38)</f>
        <v>31115</v>
      </c>
      <c r="C36" s="216">
        <f>SUM(C37:C38)</f>
        <v>39761</v>
      </c>
      <c r="D36" s="216">
        <f>SUM(D37:D38)</f>
        <v>33951</v>
      </c>
      <c r="E36" s="208">
        <f t="shared" si="0"/>
        <v>0.853876914564523</v>
      </c>
      <c r="F36" s="207">
        <f t="shared" si="1"/>
        <v>-5810</v>
      </c>
      <c r="G36" s="209">
        <f t="shared" si="2"/>
        <v>-0.146123085435477</v>
      </c>
      <c r="H36" s="207">
        <f t="shared" si="3"/>
        <v>2836</v>
      </c>
      <c r="I36" s="209">
        <f t="shared" si="4"/>
        <v>0.0911457496384381</v>
      </c>
      <c r="J36" s="230"/>
    </row>
    <row r="37" ht="14.25" spans="1:10">
      <c r="A37" s="217" t="s">
        <v>44</v>
      </c>
      <c r="B37" s="211">
        <v>30432</v>
      </c>
      <c r="C37" s="210">
        <v>39461</v>
      </c>
      <c r="D37" s="211">
        <v>33651</v>
      </c>
      <c r="E37" s="212">
        <f t="shared" si="0"/>
        <v>0.85276602214845</v>
      </c>
      <c r="F37" s="213">
        <f t="shared" si="1"/>
        <v>-5810</v>
      </c>
      <c r="G37" s="214">
        <f t="shared" si="2"/>
        <v>-0.14723397785155</v>
      </c>
      <c r="H37" s="213">
        <f t="shared" si="3"/>
        <v>3219</v>
      </c>
      <c r="I37" s="214">
        <f t="shared" si="4"/>
        <v>0.105776813880126</v>
      </c>
      <c r="J37" s="231"/>
    </row>
    <row r="38" ht="14.25" spans="1:10">
      <c r="A38" s="218" t="s">
        <v>45</v>
      </c>
      <c r="B38" s="211">
        <v>683</v>
      </c>
      <c r="C38" s="210">
        <v>300</v>
      </c>
      <c r="D38" s="211">
        <v>300</v>
      </c>
      <c r="E38" s="212">
        <f t="shared" si="0"/>
        <v>1</v>
      </c>
      <c r="F38" s="213">
        <f t="shared" si="1"/>
        <v>0</v>
      </c>
      <c r="G38" s="214">
        <f t="shared" si="2"/>
        <v>0</v>
      </c>
      <c r="H38" s="213">
        <f t="shared" si="3"/>
        <v>-383</v>
      </c>
      <c r="I38" s="214">
        <f t="shared" si="4"/>
        <v>-0.560761346998536</v>
      </c>
      <c r="J38" s="231"/>
    </row>
    <row r="39" ht="14.25" spans="1:10">
      <c r="A39" s="162" t="s">
        <v>46</v>
      </c>
      <c r="B39" s="216">
        <v>3141</v>
      </c>
      <c r="C39" s="178">
        <v>8026</v>
      </c>
      <c r="D39" s="216">
        <v>8026</v>
      </c>
      <c r="E39" s="208">
        <f t="shared" si="0"/>
        <v>1</v>
      </c>
      <c r="F39" s="207">
        <f t="shared" si="1"/>
        <v>0</v>
      </c>
      <c r="G39" s="209">
        <f t="shared" si="2"/>
        <v>0</v>
      </c>
      <c r="H39" s="207">
        <f t="shared" si="3"/>
        <v>4885</v>
      </c>
      <c r="I39" s="209">
        <f t="shared" si="4"/>
        <v>1.55523718560968</v>
      </c>
      <c r="J39" s="230"/>
    </row>
    <row r="40" ht="14.25" spans="1:10">
      <c r="A40" s="162" t="s">
        <v>47</v>
      </c>
      <c r="B40" s="216">
        <v>39771</v>
      </c>
      <c r="C40" s="178">
        <v>46447</v>
      </c>
      <c r="D40" s="216">
        <v>46447</v>
      </c>
      <c r="E40" s="208">
        <f t="shared" si="0"/>
        <v>1</v>
      </c>
      <c r="F40" s="207">
        <f t="shared" si="1"/>
        <v>0</v>
      </c>
      <c r="G40" s="209">
        <f t="shared" si="2"/>
        <v>0</v>
      </c>
      <c r="H40" s="207">
        <f t="shared" si="3"/>
        <v>6676</v>
      </c>
      <c r="I40" s="209">
        <f t="shared" si="4"/>
        <v>0.167861004249327</v>
      </c>
      <c r="J40" s="230"/>
    </row>
    <row r="41" ht="14.25" spans="1:10">
      <c r="A41" s="153" t="s">
        <v>48</v>
      </c>
      <c r="B41" s="216">
        <f>B5+B29+B33+B36+B40+B39</f>
        <v>370224</v>
      </c>
      <c r="C41" s="216">
        <f>C5+C29+C33+C36+C40+C39</f>
        <v>410468</v>
      </c>
      <c r="D41" s="216">
        <f>D5+D29+D33+D36+D40+D39</f>
        <v>388384</v>
      </c>
      <c r="E41" s="208">
        <f t="shared" si="0"/>
        <v>0.946197998382334</v>
      </c>
      <c r="F41" s="207">
        <f t="shared" si="1"/>
        <v>-22084</v>
      </c>
      <c r="G41" s="209">
        <f t="shared" si="2"/>
        <v>-0.0538020016176657</v>
      </c>
      <c r="H41" s="207">
        <f t="shared" si="3"/>
        <v>18160</v>
      </c>
      <c r="I41" s="209">
        <f t="shared" si="4"/>
        <v>0.0490513851073944</v>
      </c>
      <c r="J41" s="230"/>
    </row>
    <row r="42" ht="18.75" spans="1:10">
      <c r="A42" s="219"/>
      <c r="B42" s="220"/>
      <c r="C42" s="220"/>
      <c r="D42" s="220"/>
      <c r="E42" s="221"/>
      <c r="F42" s="222"/>
      <c r="G42" s="222"/>
      <c r="H42" s="222"/>
      <c r="I42" s="222"/>
      <c r="J42" s="232"/>
    </row>
    <row r="43" spans="1:10">
      <c r="A43" s="223" t="s">
        <v>49</v>
      </c>
      <c r="B43" s="223">
        <f>B6+B21</f>
        <v>54124</v>
      </c>
      <c r="C43" s="223">
        <f>C6+C21</f>
        <v>58452</v>
      </c>
      <c r="D43" s="224">
        <f>D6+D21</f>
        <v>41159</v>
      </c>
      <c r="E43" s="225"/>
      <c r="F43" s="226"/>
      <c r="G43" s="226"/>
      <c r="H43" s="226"/>
      <c r="I43" s="226"/>
      <c r="J43" s="226"/>
    </row>
    <row r="44" spans="1:10">
      <c r="A44" s="223" t="s">
        <v>50</v>
      </c>
      <c r="B44" s="223">
        <f>SUM(B22:B28)</f>
        <v>18082</v>
      </c>
      <c r="C44" s="223">
        <f>SUM(C22:C28)</f>
        <v>28196</v>
      </c>
      <c r="D44" s="224">
        <f>SUM(D22:D28)</f>
        <v>36077</v>
      </c>
      <c r="E44" s="225"/>
      <c r="F44" s="226"/>
      <c r="G44" s="226"/>
      <c r="H44" s="226"/>
      <c r="I44" s="226"/>
      <c r="J44" s="226"/>
    </row>
    <row r="45" spans="1:10">
      <c r="A45" s="223" t="s">
        <v>51</v>
      </c>
      <c r="B45" s="227">
        <f>B6/B5</f>
        <v>0.701465252195108</v>
      </c>
      <c r="C45" s="227">
        <f>C6/C5</f>
        <v>0.631312898162681</v>
      </c>
      <c r="D45" s="228">
        <f>D6/D5</f>
        <v>0.495041172510228</v>
      </c>
      <c r="E45" s="225"/>
      <c r="F45" s="226"/>
      <c r="G45" s="226"/>
      <c r="H45" s="226"/>
      <c r="I45" s="226"/>
      <c r="J45" s="226"/>
    </row>
  </sheetData>
  <mergeCells count="9">
    <mergeCell ref="A1:J1"/>
    <mergeCell ref="F3:G3"/>
    <mergeCell ref="H3:I3"/>
    <mergeCell ref="A3:A4"/>
    <mergeCell ref="B3:B4"/>
    <mergeCell ref="C3:C4"/>
    <mergeCell ref="D3:D4"/>
    <mergeCell ref="E3:E4"/>
    <mergeCell ref="J3:J4"/>
  </mergeCells>
  <pageMargins left="0.75" right="0.75" top="1" bottom="0.747916666666667" header="0.5" footer="0.5"/>
  <pageSetup paperSize="9" scale="6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D19"/>
  <sheetViews>
    <sheetView workbookViewId="0">
      <selection activeCell="C25" sqref="C25"/>
    </sheetView>
  </sheetViews>
  <sheetFormatPr defaultColWidth="9" defaultRowHeight="13.5" outlineLevelCol="3"/>
  <cols>
    <col min="1" max="1" width="41.25" customWidth="1"/>
    <col min="2" max="2" width="20.625" customWidth="1"/>
    <col min="3" max="3" width="41.25" customWidth="1"/>
    <col min="4" max="4" width="20.625" customWidth="1"/>
  </cols>
  <sheetData>
    <row r="1" ht="37" customHeight="1" spans="1:4">
      <c r="A1" s="27" t="s">
        <v>780</v>
      </c>
      <c r="B1" s="27"/>
      <c r="C1" s="27"/>
      <c r="D1" s="27"/>
    </row>
    <row r="2" spans="1:4">
      <c r="A2" s="28"/>
      <c r="B2" s="28"/>
      <c r="C2" s="28"/>
      <c r="D2" s="29" t="s">
        <v>216</v>
      </c>
    </row>
    <row r="3" s="26" customFormat="1" ht="20" customHeight="1" spans="1:4">
      <c r="A3" s="30" t="s">
        <v>600</v>
      </c>
      <c r="B3" s="30" t="s">
        <v>768</v>
      </c>
      <c r="C3" s="31" t="s">
        <v>781</v>
      </c>
      <c r="D3" s="31" t="s">
        <v>782</v>
      </c>
    </row>
    <row r="4" s="26" customFormat="1" ht="50" customHeight="1" spans="1:4">
      <c r="A4" s="32" t="s">
        <v>783</v>
      </c>
      <c r="B4" s="33">
        <v>3316969.21</v>
      </c>
      <c r="C4" s="32" t="s">
        <v>784</v>
      </c>
      <c r="D4" s="34">
        <v>3316969.21</v>
      </c>
    </row>
    <row r="5" s="26" customFormat="1" ht="30" customHeight="1" spans="1:4">
      <c r="A5" s="35" t="s">
        <v>785</v>
      </c>
      <c r="B5" s="36">
        <v>2556616.75</v>
      </c>
      <c r="C5" s="32" t="s">
        <v>784</v>
      </c>
      <c r="D5" s="34">
        <v>1595496.75</v>
      </c>
    </row>
    <row r="6" s="26" customFormat="1" ht="20" customHeight="1" spans="1:4">
      <c r="A6" s="37"/>
      <c r="B6" s="38"/>
      <c r="C6" s="39" t="s">
        <v>786</v>
      </c>
      <c r="D6" s="33">
        <v>500000</v>
      </c>
    </row>
    <row r="7" s="26" customFormat="1" ht="20" customHeight="1" spans="1:4">
      <c r="A7" s="40"/>
      <c r="B7" s="41"/>
      <c r="C7" s="39" t="s">
        <v>787</v>
      </c>
      <c r="D7" s="33">
        <v>461120</v>
      </c>
    </row>
    <row r="8" s="26" customFormat="1" ht="30" customHeight="1" spans="1:4">
      <c r="A8" s="35" t="s">
        <v>788</v>
      </c>
      <c r="B8" s="36">
        <v>4218000</v>
      </c>
      <c r="C8" s="32" t="s">
        <v>784</v>
      </c>
      <c r="D8" s="42">
        <v>1684132.94</v>
      </c>
    </row>
    <row r="9" s="26" customFormat="1" ht="20" customHeight="1" spans="1:4">
      <c r="A9" s="37"/>
      <c r="B9" s="38"/>
      <c r="C9" s="43" t="s">
        <v>789</v>
      </c>
      <c r="D9" s="42">
        <v>569100</v>
      </c>
    </row>
    <row r="10" s="26" customFormat="1" ht="20" customHeight="1" spans="1:4">
      <c r="A10" s="37"/>
      <c r="B10" s="38"/>
      <c r="C10" s="43" t="s">
        <v>790</v>
      </c>
      <c r="D10" s="34">
        <v>335200.06</v>
      </c>
    </row>
    <row r="11" s="26" customFormat="1" ht="20" customHeight="1" spans="1:4">
      <c r="A11" s="37"/>
      <c r="B11" s="38"/>
      <c r="C11" s="43" t="s">
        <v>791</v>
      </c>
      <c r="D11" s="34">
        <v>1028969</v>
      </c>
    </row>
    <row r="12" s="26" customFormat="1" ht="20" customHeight="1" spans="1:4">
      <c r="A12" s="37"/>
      <c r="B12" s="38"/>
      <c r="C12" s="44" t="s">
        <v>792</v>
      </c>
      <c r="D12" s="34">
        <v>270010</v>
      </c>
    </row>
    <row r="13" s="26" customFormat="1" ht="30" customHeight="1" spans="1:4">
      <c r="A13" s="40"/>
      <c r="B13" s="41"/>
      <c r="C13" s="44" t="s">
        <v>793</v>
      </c>
      <c r="D13" s="34">
        <v>330588</v>
      </c>
    </row>
    <row r="14" s="26" customFormat="1" ht="50" customHeight="1" spans="1:4">
      <c r="A14" s="45" t="s">
        <v>794</v>
      </c>
      <c r="B14" s="46">
        <v>4218000</v>
      </c>
      <c r="C14" s="32" t="s">
        <v>784</v>
      </c>
      <c r="D14" s="46">
        <v>4218000</v>
      </c>
    </row>
    <row r="15" s="26" customFormat="1" ht="50" customHeight="1" spans="1:4">
      <c r="A15" s="45" t="s">
        <v>795</v>
      </c>
      <c r="B15" s="46">
        <v>1885891.84</v>
      </c>
      <c r="C15" s="32" t="s">
        <v>784</v>
      </c>
      <c r="D15" s="46">
        <v>1885891.84</v>
      </c>
    </row>
    <row r="16" s="26" customFormat="1" ht="50" customHeight="1" spans="1:4">
      <c r="A16" s="47" t="s">
        <v>796</v>
      </c>
      <c r="B16" s="33">
        <v>4739200</v>
      </c>
      <c r="C16" s="47" t="s">
        <v>797</v>
      </c>
      <c r="D16" s="33">
        <v>4739200</v>
      </c>
    </row>
    <row r="17" s="26" customFormat="1" ht="50" customHeight="1" spans="1:4">
      <c r="A17" s="47" t="s">
        <v>798</v>
      </c>
      <c r="B17" s="33">
        <v>4739200</v>
      </c>
      <c r="C17" s="47" t="s">
        <v>799</v>
      </c>
      <c r="D17" s="33">
        <v>4739200</v>
      </c>
    </row>
    <row r="18" s="26" customFormat="1" ht="50" customHeight="1" spans="1:4">
      <c r="A18" s="47" t="s">
        <v>800</v>
      </c>
      <c r="B18" s="33">
        <v>1000000</v>
      </c>
      <c r="C18" s="47" t="s">
        <v>801</v>
      </c>
      <c r="D18" s="33">
        <v>1000000</v>
      </c>
    </row>
    <row r="19" s="26" customFormat="1" ht="50" customHeight="1" spans="1:4">
      <c r="A19" s="47" t="s">
        <v>802</v>
      </c>
      <c r="B19" s="33">
        <v>17000000</v>
      </c>
      <c r="C19" s="47" t="s">
        <v>803</v>
      </c>
      <c r="D19" s="33">
        <v>17000000</v>
      </c>
    </row>
  </sheetData>
  <mergeCells count="5">
    <mergeCell ref="A1:D1"/>
    <mergeCell ref="A5:A7"/>
    <mergeCell ref="A8:A13"/>
    <mergeCell ref="B5:B7"/>
    <mergeCell ref="B8:B13"/>
  </mergeCells>
  <pageMargins left="0.751388888888889" right="0.751388888888889" top="1" bottom="1" header="0.5" footer="0.5"/>
  <pageSetup paperSize="9" scale="71"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G13"/>
  <sheetViews>
    <sheetView workbookViewId="0">
      <selection activeCell="G15" sqref="G15"/>
    </sheetView>
  </sheetViews>
  <sheetFormatPr defaultColWidth="9" defaultRowHeight="13.5" outlineLevelCol="6"/>
  <cols>
    <col min="1" max="1" width="23.375" customWidth="1"/>
    <col min="2" max="2" width="20.625" customWidth="1"/>
    <col min="3" max="3" width="12.625" customWidth="1"/>
    <col min="4" max="5" width="20.625" customWidth="1"/>
    <col min="6" max="6" width="12.625" customWidth="1"/>
    <col min="7" max="7" width="20.625" customWidth="1"/>
  </cols>
  <sheetData>
    <row r="1" ht="34" customHeight="1" spans="1:7">
      <c r="A1" s="16" t="s">
        <v>804</v>
      </c>
      <c r="B1" s="16"/>
      <c r="C1" s="16"/>
      <c r="D1" s="16"/>
      <c r="E1" s="16"/>
      <c r="F1" s="16"/>
      <c r="G1" s="16"/>
    </row>
    <row r="2" ht="14.25" spans="1:7">
      <c r="A2" s="17"/>
      <c r="B2" s="17"/>
      <c r="C2" s="17"/>
      <c r="D2" s="17"/>
      <c r="E2" s="17"/>
      <c r="F2" s="17"/>
      <c r="G2" s="17" t="s">
        <v>216</v>
      </c>
    </row>
    <row r="3" ht="20" customHeight="1" spans="1:7">
      <c r="A3" s="18" t="s">
        <v>217</v>
      </c>
      <c r="B3" s="19" t="s">
        <v>805</v>
      </c>
      <c r="C3" s="20"/>
      <c r="D3" s="20"/>
      <c r="E3" s="19" t="s">
        <v>806</v>
      </c>
      <c r="F3" s="20"/>
      <c r="G3" s="21"/>
    </row>
    <row r="4" ht="20" customHeight="1" spans="1:7">
      <c r="A4" s="22"/>
      <c r="B4" s="23" t="s">
        <v>600</v>
      </c>
      <c r="C4" s="23" t="s">
        <v>807</v>
      </c>
      <c r="D4" s="23" t="s">
        <v>808</v>
      </c>
      <c r="E4" s="23" t="s">
        <v>600</v>
      </c>
      <c r="F4" s="23" t="s">
        <v>807</v>
      </c>
      <c r="G4" s="23" t="s">
        <v>808</v>
      </c>
    </row>
    <row r="5" ht="39" customHeight="1" spans="1:7">
      <c r="A5" s="24" t="s">
        <v>344</v>
      </c>
      <c r="B5" s="25" t="s">
        <v>346</v>
      </c>
      <c r="C5" s="24">
        <v>300000</v>
      </c>
      <c r="D5" s="24" t="s">
        <v>809</v>
      </c>
      <c r="E5" s="25" t="s">
        <v>346</v>
      </c>
      <c r="F5" s="24">
        <v>200000</v>
      </c>
      <c r="G5" s="24" t="s">
        <v>809</v>
      </c>
    </row>
    <row r="6" ht="39" customHeight="1" spans="1:7">
      <c r="A6" s="24" t="s">
        <v>344</v>
      </c>
      <c r="B6" s="25" t="s">
        <v>352</v>
      </c>
      <c r="C6" s="24">
        <v>1000000</v>
      </c>
      <c r="D6" s="24" t="s">
        <v>809</v>
      </c>
      <c r="E6" s="25" t="s">
        <v>352</v>
      </c>
      <c r="F6" s="24">
        <v>1100000</v>
      </c>
      <c r="G6" s="24" t="s">
        <v>809</v>
      </c>
    </row>
    <row r="7" ht="20" customHeight="1" spans="1:7">
      <c r="A7" s="24"/>
      <c r="B7" s="24"/>
      <c r="C7" s="24"/>
      <c r="D7" s="24"/>
      <c r="E7" s="24"/>
      <c r="F7" s="24"/>
      <c r="G7" s="24"/>
    </row>
    <row r="8" ht="20" customHeight="1" spans="1:7">
      <c r="A8" s="24"/>
      <c r="B8" s="24"/>
      <c r="C8" s="24"/>
      <c r="D8" s="24"/>
      <c r="E8" s="24"/>
      <c r="F8" s="24"/>
      <c r="G8" s="24"/>
    </row>
    <row r="9" ht="20" customHeight="1" spans="1:7">
      <c r="A9" s="24"/>
      <c r="B9" s="24"/>
      <c r="C9" s="24"/>
      <c r="D9" s="24"/>
      <c r="E9" s="24"/>
      <c r="F9" s="24"/>
      <c r="G9" s="24"/>
    </row>
    <row r="10" ht="20" customHeight="1" spans="1:7">
      <c r="A10" s="24"/>
      <c r="B10" s="24"/>
      <c r="C10" s="24"/>
      <c r="D10" s="24"/>
      <c r="E10" s="24"/>
      <c r="F10" s="24"/>
      <c r="G10" s="24"/>
    </row>
    <row r="11" ht="20" customHeight="1" spans="1:7">
      <c r="A11" s="24"/>
      <c r="B11" s="24"/>
      <c r="C11" s="24"/>
      <c r="D11" s="24"/>
      <c r="E11" s="24"/>
      <c r="F11" s="24"/>
      <c r="G11" s="24"/>
    </row>
    <row r="12" ht="20" customHeight="1" spans="1:7">
      <c r="A12" s="24"/>
      <c r="B12" s="24"/>
      <c r="C12" s="24"/>
      <c r="D12" s="24"/>
      <c r="E12" s="24"/>
      <c r="F12" s="24"/>
      <c r="G12" s="24"/>
    </row>
    <row r="13" ht="20" customHeight="1" spans="1:7">
      <c r="A13" s="24"/>
      <c r="B13" s="24"/>
      <c r="C13" s="24"/>
      <c r="D13" s="24"/>
      <c r="E13" s="24"/>
      <c r="F13" s="24"/>
      <c r="G13" s="24"/>
    </row>
  </sheetData>
  <mergeCells count="4">
    <mergeCell ref="A1:G1"/>
    <mergeCell ref="B3:D3"/>
    <mergeCell ref="E3:G3"/>
    <mergeCell ref="A3:A4"/>
  </mergeCells>
  <pageMargins left="0.75" right="0.75" top="1" bottom="1" header="0.5" footer="0.5"/>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C22"/>
  <sheetViews>
    <sheetView topLeftCell="A8" workbookViewId="0">
      <selection activeCell="C22" sqref="C22"/>
    </sheetView>
  </sheetViews>
  <sheetFormatPr defaultColWidth="9" defaultRowHeight="13.5" outlineLevelCol="2"/>
  <cols>
    <col min="1" max="1" width="14.25" customWidth="1"/>
    <col min="2" max="2" width="83.375" customWidth="1"/>
    <col min="3" max="3" width="15.25" customWidth="1"/>
  </cols>
  <sheetData>
    <row r="1" customFormat="1" ht="39" customHeight="1" spans="1:3">
      <c r="A1" s="12" t="s">
        <v>810</v>
      </c>
      <c r="B1" s="12"/>
      <c r="C1" s="12"/>
    </row>
    <row r="2" customFormat="1" ht="20" customHeight="1" spans="3:3">
      <c r="C2" t="s">
        <v>216</v>
      </c>
    </row>
    <row r="3" customFormat="1" ht="20" customHeight="1" spans="1:3">
      <c r="A3" s="13" t="s">
        <v>811</v>
      </c>
      <c r="B3" s="13" t="s">
        <v>812</v>
      </c>
      <c r="C3" s="13" t="s">
        <v>807</v>
      </c>
    </row>
    <row r="4" customFormat="1" ht="20" customHeight="1" spans="1:3">
      <c r="A4" s="14" t="s">
        <v>813</v>
      </c>
      <c r="B4" s="14" t="s">
        <v>814</v>
      </c>
      <c r="C4" s="14">
        <v>50000</v>
      </c>
    </row>
    <row r="5" customFormat="1" ht="20" customHeight="1" spans="1:3">
      <c r="A5" s="14" t="s">
        <v>815</v>
      </c>
      <c r="B5" s="14" t="s">
        <v>816</v>
      </c>
      <c r="C5" s="14">
        <v>2777900</v>
      </c>
    </row>
    <row r="6" customFormat="1" ht="20" customHeight="1" spans="1:3">
      <c r="A6" s="14" t="s">
        <v>817</v>
      </c>
      <c r="B6" s="14" t="s">
        <v>818</v>
      </c>
      <c r="C6" s="14">
        <v>4495</v>
      </c>
    </row>
    <row r="7" customFormat="1" ht="20" customHeight="1" spans="1:3">
      <c r="A7" s="14" t="s">
        <v>819</v>
      </c>
      <c r="B7" s="14" t="s">
        <v>820</v>
      </c>
      <c r="C7" s="14">
        <v>2800000</v>
      </c>
    </row>
    <row r="8" customFormat="1" ht="20" customHeight="1" spans="1:3">
      <c r="A8" s="14" t="s">
        <v>821</v>
      </c>
      <c r="B8" s="14" t="s">
        <v>822</v>
      </c>
      <c r="C8" s="14">
        <v>30000</v>
      </c>
    </row>
    <row r="9" customFormat="1" ht="20" customHeight="1" spans="1:3">
      <c r="A9" s="14" t="s">
        <v>823</v>
      </c>
      <c r="B9" s="14" t="s">
        <v>824</v>
      </c>
      <c r="C9" s="14">
        <v>270000</v>
      </c>
    </row>
    <row r="10" customFormat="1" ht="20" customHeight="1" spans="1:3">
      <c r="A10" s="14" t="s">
        <v>823</v>
      </c>
      <c r="B10" s="14" t="s">
        <v>825</v>
      </c>
      <c r="C10" s="14">
        <v>1280000</v>
      </c>
    </row>
    <row r="11" customFormat="1" ht="20" customHeight="1" spans="1:3">
      <c r="A11" s="14" t="s">
        <v>823</v>
      </c>
      <c r="B11" s="14" t="s">
        <v>826</v>
      </c>
      <c r="C11" s="14">
        <v>57120</v>
      </c>
    </row>
    <row r="12" customFormat="1" ht="20" customHeight="1" spans="1:3">
      <c r="A12" s="14" t="s">
        <v>823</v>
      </c>
      <c r="B12" s="14" t="s">
        <v>827</v>
      </c>
      <c r="C12" s="14">
        <v>30000</v>
      </c>
    </row>
    <row r="13" customFormat="1" ht="20" customHeight="1" spans="1:3">
      <c r="A13" s="14" t="s">
        <v>828</v>
      </c>
      <c r="B13" s="14" t="s">
        <v>829</v>
      </c>
      <c r="C13" s="14">
        <v>2200821.33</v>
      </c>
    </row>
    <row r="14" customFormat="1" ht="20" customHeight="1" spans="1:3">
      <c r="A14" s="14" t="s">
        <v>830</v>
      </c>
      <c r="B14" s="14" t="s">
        <v>831</v>
      </c>
      <c r="C14" s="14">
        <v>420000</v>
      </c>
    </row>
    <row r="15" customFormat="1" ht="20" customHeight="1" spans="1:3">
      <c r="A15" s="14" t="s">
        <v>832</v>
      </c>
      <c r="B15" s="14" t="s">
        <v>833</v>
      </c>
      <c r="C15" s="14">
        <v>187120.43</v>
      </c>
    </row>
    <row r="16" customFormat="1" ht="20" customHeight="1" spans="1:3">
      <c r="A16" s="14" t="s">
        <v>832</v>
      </c>
      <c r="B16" s="14" t="s">
        <v>834</v>
      </c>
      <c r="C16" s="14">
        <v>652800</v>
      </c>
    </row>
    <row r="17" customFormat="1" ht="20" customHeight="1" spans="1:3">
      <c r="A17" s="14" t="s">
        <v>835</v>
      </c>
      <c r="B17" s="14" t="s">
        <v>836</v>
      </c>
      <c r="C17" s="14">
        <v>3670000</v>
      </c>
    </row>
    <row r="18" customFormat="1" ht="20" customHeight="1" spans="1:3">
      <c r="A18" s="14" t="s">
        <v>837</v>
      </c>
      <c r="B18" s="14" t="s">
        <v>838</v>
      </c>
      <c r="C18" s="14">
        <v>605500</v>
      </c>
    </row>
    <row r="19" customFormat="1" ht="20" customHeight="1" spans="1:3">
      <c r="A19" s="14" t="s">
        <v>837</v>
      </c>
      <c r="B19" s="14" t="s">
        <v>839</v>
      </c>
      <c r="C19" s="14">
        <v>1339390</v>
      </c>
    </row>
    <row r="20" customFormat="1" ht="20" customHeight="1" spans="1:3">
      <c r="A20" s="14" t="s">
        <v>837</v>
      </c>
      <c r="B20" s="14" t="s">
        <v>840</v>
      </c>
      <c r="C20" s="14">
        <v>344178</v>
      </c>
    </row>
    <row r="21" customFormat="1" ht="20" customHeight="1" spans="1:3">
      <c r="A21" s="14" t="s">
        <v>837</v>
      </c>
      <c r="B21" s="14" t="s">
        <v>841</v>
      </c>
      <c r="C21" s="14">
        <v>12165267.76</v>
      </c>
    </row>
    <row r="22" customFormat="1" ht="20" customHeight="1" spans="1:3">
      <c r="A22" s="14"/>
      <c r="B22" s="13" t="s">
        <v>190</v>
      </c>
      <c r="C22" s="15">
        <v>28884592.52</v>
      </c>
    </row>
  </sheetData>
  <mergeCells count="1">
    <mergeCell ref="A1:C1"/>
  </mergeCells>
  <pageMargins left="0.357638888888889" right="0.357638888888889" top="0.802777777777778" bottom="1" header="0.786805555555556" footer="0.5"/>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U166"/>
  <sheetViews>
    <sheetView topLeftCell="A23" workbookViewId="0">
      <selection activeCell="G23" sqref="G23"/>
    </sheetView>
  </sheetViews>
  <sheetFormatPr defaultColWidth="9" defaultRowHeight="14.25"/>
  <cols>
    <col min="1" max="1" width="49.875" style="6" customWidth="1"/>
    <col min="2" max="2" width="25.125" style="8" customWidth="1"/>
    <col min="3" max="3" width="9" style="6" customWidth="1"/>
    <col min="4" max="255" width="9" style="6"/>
    <col min="256" max="16384" width="9" style="7"/>
  </cols>
  <sheetData>
    <row r="1" s="6" customFormat="1" ht="39" customHeight="1" spans="1:2">
      <c r="A1" s="9" t="s">
        <v>842</v>
      </c>
      <c r="B1" s="9"/>
    </row>
    <row r="2" s="6" customFormat="1" ht="20" customHeight="1" spans="1:2">
      <c r="A2" s="2" t="s">
        <v>600</v>
      </c>
      <c r="B2" s="3" t="s">
        <v>601</v>
      </c>
    </row>
    <row r="3" s="6" customFormat="1" ht="20" customHeight="1" spans="1:2">
      <c r="A3" s="4" t="s">
        <v>843</v>
      </c>
      <c r="B3" s="5">
        <v>134640</v>
      </c>
    </row>
    <row r="4" s="6" customFormat="1" ht="20" customHeight="1" spans="1:2">
      <c r="A4" s="4" t="s">
        <v>844</v>
      </c>
      <c r="B4" s="5">
        <v>773409.9</v>
      </c>
    </row>
    <row r="5" s="6" customFormat="1" ht="20" customHeight="1" spans="1:2">
      <c r="A5" s="4" t="s">
        <v>845</v>
      </c>
      <c r="B5" s="5">
        <v>313927</v>
      </c>
    </row>
    <row r="6" s="6" customFormat="1" ht="20" customHeight="1" spans="1:2">
      <c r="A6" s="4" t="s">
        <v>846</v>
      </c>
      <c r="B6" s="5">
        <v>247200.68</v>
      </c>
    </row>
    <row r="7" s="6" customFormat="1" ht="20" customHeight="1" spans="1:2">
      <c r="A7" s="4" t="s">
        <v>847</v>
      </c>
      <c r="B7" s="5">
        <v>576116</v>
      </c>
    </row>
    <row r="8" s="6" customFormat="1" ht="20" customHeight="1" spans="1:2">
      <c r="A8" s="4" t="s">
        <v>848</v>
      </c>
      <c r="B8" s="5">
        <v>200000</v>
      </c>
    </row>
    <row r="9" s="6" customFormat="1" ht="20" customHeight="1" spans="1:2">
      <c r="A9" s="4" t="s">
        <v>849</v>
      </c>
      <c r="B9" s="5">
        <v>200000</v>
      </c>
    </row>
    <row r="10" s="6" customFormat="1" ht="20" customHeight="1" spans="1:2">
      <c r="A10" s="4" t="s">
        <v>850</v>
      </c>
      <c r="B10" s="5">
        <v>315605.51</v>
      </c>
    </row>
    <row r="11" s="6" customFormat="1" ht="20" customHeight="1" spans="1:2">
      <c r="A11" s="4" t="s">
        <v>851</v>
      </c>
      <c r="B11" s="5">
        <v>499924</v>
      </c>
    </row>
    <row r="12" s="6" customFormat="1" ht="20" customHeight="1" spans="1:2">
      <c r="A12" s="4" t="s">
        <v>852</v>
      </c>
      <c r="B12" s="5">
        <v>539101.54</v>
      </c>
    </row>
    <row r="13" s="6" customFormat="1" ht="20" customHeight="1" spans="1:2">
      <c r="A13" s="4" t="s">
        <v>853</v>
      </c>
      <c r="B13" s="5">
        <v>30000</v>
      </c>
    </row>
    <row r="14" s="6" customFormat="1" ht="20" customHeight="1" spans="1:2">
      <c r="A14" s="4" t="s">
        <v>854</v>
      </c>
      <c r="B14" s="5">
        <v>200000</v>
      </c>
    </row>
    <row r="15" s="6" customFormat="1" ht="20" customHeight="1" spans="1:2">
      <c r="A15" s="4" t="s">
        <v>855</v>
      </c>
      <c r="B15" s="5">
        <v>6500</v>
      </c>
    </row>
    <row r="16" s="6" customFormat="1" ht="20" customHeight="1" spans="1:2">
      <c r="A16" s="4" t="s">
        <v>856</v>
      </c>
      <c r="B16" s="5">
        <v>12000</v>
      </c>
    </row>
    <row r="17" s="6" customFormat="1" ht="20" customHeight="1" spans="1:2">
      <c r="A17" s="4" t="s">
        <v>857</v>
      </c>
      <c r="B17" s="5">
        <v>500000</v>
      </c>
    </row>
    <row r="18" s="6" customFormat="1" ht="20" customHeight="1" spans="1:2">
      <c r="A18" s="4" t="s">
        <v>858</v>
      </c>
      <c r="B18" s="5">
        <v>11853</v>
      </c>
    </row>
    <row r="19" s="6" customFormat="1" ht="20" customHeight="1" spans="1:2">
      <c r="A19" s="4" t="s">
        <v>859</v>
      </c>
      <c r="B19" s="5">
        <v>34200</v>
      </c>
    </row>
    <row r="20" s="6" customFormat="1" ht="20" customHeight="1" spans="1:2">
      <c r="A20" s="4" t="s">
        <v>860</v>
      </c>
      <c r="B20" s="5">
        <v>240000</v>
      </c>
    </row>
    <row r="21" s="6" customFormat="1" ht="20" customHeight="1" spans="1:2">
      <c r="A21" s="4" t="s">
        <v>861</v>
      </c>
      <c r="B21" s="5">
        <v>10000</v>
      </c>
    </row>
    <row r="22" s="6" customFormat="1" ht="20" customHeight="1" spans="1:2">
      <c r="A22" s="4" t="s">
        <v>862</v>
      </c>
      <c r="B22" s="5">
        <v>500000</v>
      </c>
    </row>
    <row r="23" s="6" customFormat="1" ht="20" customHeight="1" spans="1:2">
      <c r="A23" s="4" t="s">
        <v>863</v>
      </c>
      <c r="B23" s="5">
        <v>14850</v>
      </c>
    </row>
    <row r="24" s="6" customFormat="1" ht="20" customHeight="1" spans="1:2">
      <c r="A24" s="4" t="s">
        <v>864</v>
      </c>
      <c r="B24" s="5">
        <v>13860</v>
      </c>
    </row>
    <row r="25" s="6" customFormat="1" ht="20" customHeight="1" spans="1:2">
      <c r="A25" s="4" t="s">
        <v>865</v>
      </c>
      <c r="B25" s="5">
        <v>180718.7</v>
      </c>
    </row>
    <row r="26" s="6" customFormat="1" ht="20" customHeight="1" spans="1:2">
      <c r="A26" s="4" t="s">
        <v>866</v>
      </c>
      <c r="B26" s="5">
        <v>140000</v>
      </c>
    </row>
    <row r="27" s="6" customFormat="1" ht="20" customHeight="1" spans="1:2">
      <c r="A27" s="4" t="s">
        <v>867</v>
      </c>
      <c r="B27" s="5">
        <v>65000</v>
      </c>
    </row>
    <row r="28" s="6" customFormat="1" ht="20" customHeight="1" spans="1:2">
      <c r="A28" s="4" t="s">
        <v>868</v>
      </c>
      <c r="B28" s="5">
        <v>17649</v>
      </c>
    </row>
    <row r="29" s="6" customFormat="1" ht="20" customHeight="1" spans="1:2">
      <c r="A29" s="4" t="s">
        <v>869</v>
      </c>
      <c r="B29" s="5">
        <v>150000</v>
      </c>
    </row>
    <row r="30" s="6" customFormat="1" ht="20" customHeight="1" spans="1:2">
      <c r="A30" s="4" t="s">
        <v>870</v>
      </c>
      <c r="B30" s="5">
        <v>15000</v>
      </c>
    </row>
    <row r="31" s="6" customFormat="1" ht="20" customHeight="1" spans="1:2">
      <c r="A31" s="4" t="s">
        <v>871</v>
      </c>
      <c r="B31" s="5">
        <v>39699</v>
      </c>
    </row>
    <row r="32" s="6" customFormat="1" ht="20" customHeight="1" spans="1:2">
      <c r="A32" s="4" t="s">
        <v>872</v>
      </c>
      <c r="B32" s="5">
        <v>152000</v>
      </c>
    </row>
    <row r="33" s="6" customFormat="1" ht="20" customHeight="1" spans="1:2">
      <c r="A33" s="4" t="s">
        <v>873</v>
      </c>
      <c r="B33" s="5">
        <v>37260</v>
      </c>
    </row>
    <row r="34" s="6" customFormat="1" ht="20" customHeight="1" spans="1:2">
      <c r="A34" s="4" t="s">
        <v>874</v>
      </c>
      <c r="B34" s="5">
        <v>30000</v>
      </c>
    </row>
    <row r="35" s="6" customFormat="1" ht="20" customHeight="1" spans="1:2">
      <c r="A35" s="4" t="s">
        <v>875</v>
      </c>
      <c r="B35" s="5">
        <v>257068</v>
      </c>
    </row>
    <row r="36" s="6" customFormat="1" ht="20" customHeight="1" spans="1:2">
      <c r="A36" s="4" t="s">
        <v>876</v>
      </c>
      <c r="B36" s="5">
        <v>290000</v>
      </c>
    </row>
    <row r="37" s="6" customFormat="1" ht="20" customHeight="1" spans="1:2">
      <c r="A37" s="4" t="s">
        <v>877</v>
      </c>
      <c r="B37" s="5">
        <v>500000</v>
      </c>
    </row>
    <row r="38" s="6" customFormat="1" ht="20" customHeight="1" spans="1:2">
      <c r="A38" s="4" t="s">
        <v>878</v>
      </c>
      <c r="B38" s="5">
        <v>50000</v>
      </c>
    </row>
    <row r="39" s="6" customFormat="1" ht="20" customHeight="1" spans="1:2">
      <c r="A39" s="4" t="s">
        <v>879</v>
      </c>
      <c r="B39" s="5">
        <v>13000</v>
      </c>
    </row>
    <row r="40" s="6" customFormat="1" ht="20" customHeight="1" spans="1:2">
      <c r="A40" s="4" t="s">
        <v>880</v>
      </c>
      <c r="B40" s="5">
        <v>50000</v>
      </c>
    </row>
    <row r="41" s="6" customFormat="1" ht="20" customHeight="1" spans="1:2">
      <c r="A41" s="4" t="s">
        <v>881</v>
      </c>
      <c r="B41" s="5">
        <v>80154</v>
      </c>
    </row>
    <row r="42" s="6" customFormat="1" ht="20" customHeight="1" spans="1:2">
      <c r="A42" s="4" t="s">
        <v>882</v>
      </c>
      <c r="B42" s="5">
        <v>39900</v>
      </c>
    </row>
    <row r="43" s="6" customFormat="1" ht="20" customHeight="1" spans="1:2">
      <c r="A43" s="4" t="s">
        <v>883</v>
      </c>
      <c r="B43" s="5">
        <v>56920</v>
      </c>
    </row>
    <row r="44" s="6" customFormat="1" ht="20" customHeight="1" spans="1:2">
      <c r="A44" s="4" t="s">
        <v>884</v>
      </c>
      <c r="B44" s="5">
        <v>14500</v>
      </c>
    </row>
    <row r="45" s="6" customFormat="1" ht="20" customHeight="1" spans="1:2">
      <c r="A45" s="4" t="s">
        <v>885</v>
      </c>
      <c r="B45" s="5">
        <v>8976</v>
      </c>
    </row>
    <row r="46" s="6" customFormat="1" ht="20" customHeight="1" spans="1:2">
      <c r="A46" s="4" t="s">
        <v>886</v>
      </c>
      <c r="B46" s="5">
        <v>150000</v>
      </c>
    </row>
    <row r="47" s="6" customFormat="1" ht="20" customHeight="1" spans="1:2">
      <c r="A47" s="4" t="s">
        <v>887</v>
      </c>
      <c r="B47" s="5">
        <v>11200</v>
      </c>
    </row>
    <row r="48" s="6" customFormat="1" ht="20" customHeight="1" spans="1:2">
      <c r="A48" s="4" t="s">
        <v>888</v>
      </c>
      <c r="B48" s="5">
        <v>52723</v>
      </c>
    </row>
    <row r="49" s="6" customFormat="1" ht="20" customHeight="1" spans="1:2">
      <c r="A49" s="4" t="s">
        <v>889</v>
      </c>
      <c r="B49" s="5">
        <v>295655.3</v>
      </c>
    </row>
    <row r="50" s="6" customFormat="1" ht="20" customHeight="1" spans="1:2">
      <c r="A50" s="4" t="s">
        <v>890</v>
      </c>
      <c r="B50" s="5">
        <v>300000</v>
      </c>
    </row>
    <row r="51" s="6" customFormat="1" ht="20" customHeight="1" spans="1:2">
      <c r="A51" s="4" t="s">
        <v>891</v>
      </c>
      <c r="B51" s="5">
        <v>699</v>
      </c>
    </row>
    <row r="52" s="6" customFormat="1" ht="20" customHeight="1" spans="1:2">
      <c r="A52" s="4" t="s">
        <v>891</v>
      </c>
      <c r="B52" s="5">
        <v>11090</v>
      </c>
    </row>
    <row r="53" s="6" customFormat="1" ht="20" customHeight="1" spans="1:2">
      <c r="A53" s="4" t="s">
        <v>892</v>
      </c>
      <c r="B53" s="5">
        <v>9823</v>
      </c>
    </row>
    <row r="54" s="6" customFormat="1" ht="20" customHeight="1" spans="1:2">
      <c r="A54" s="4" t="s">
        <v>893</v>
      </c>
      <c r="B54" s="5">
        <v>187500</v>
      </c>
    </row>
    <row r="55" s="6" customFormat="1" ht="20" customHeight="1" spans="1:2">
      <c r="A55" s="4" t="s">
        <v>894</v>
      </c>
      <c r="B55" s="5">
        <v>1288100</v>
      </c>
    </row>
    <row r="56" s="6" customFormat="1" ht="20" customHeight="1" spans="1:2">
      <c r="A56" s="4" t="s">
        <v>895</v>
      </c>
      <c r="B56" s="5">
        <v>144627.11</v>
      </c>
    </row>
    <row r="57" s="6" customFormat="1" ht="20" customHeight="1" spans="1:2">
      <c r="A57" s="4" t="s">
        <v>896</v>
      </c>
      <c r="B57" s="5">
        <v>14670</v>
      </c>
    </row>
    <row r="58" s="6" customFormat="1" ht="20" customHeight="1" spans="1:2">
      <c r="A58" s="4" t="s">
        <v>897</v>
      </c>
      <c r="B58" s="5">
        <v>1847453</v>
      </c>
    </row>
    <row r="59" s="6" customFormat="1" ht="20" customHeight="1" spans="1:2">
      <c r="A59" s="4" t="s">
        <v>898</v>
      </c>
      <c r="B59" s="5">
        <v>136232</v>
      </c>
    </row>
    <row r="60" s="6" customFormat="1" ht="20" customHeight="1" spans="1:2">
      <c r="A60" s="4" t="s">
        <v>899</v>
      </c>
      <c r="B60" s="5">
        <v>17995</v>
      </c>
    </row>
    <row r="61" s="6" customFormat="1" ht="20" customHeight="1" spans="1:2">
      <c r="A61" s="4" t="s">
        <v>900</v>
      </c>
      <c r="B61" s="5">
        <v>4105</v>
      </c>
    </row>
    <row r="62" s="6" customFormat="1" ht="20" customHeight="1" spans="1:2">
      <c r="A62" s="4" t="s">
        <v>901</v>
      </c>
      <c r="B62" s="5">
        <v>100000</v>
      </c>
    </row>
    <row r="63" s="6" customFormat="1" ht="20" customHeight="1" spans="1:2">
      <c r="A63" s="4" t="s">
        <v>902</v>
      </c>
      <c r="B63" s="5">
        <v>148000</v>
      </c>
    </row>
    <row r="64" s="6" customFormat="1" ht="20" customHeight="1" spans="1:2">
      <c r="A64" s="4" t="s">
        <v>903</v>
      </c>
      <c r="B64" s="5">
        <v>32200</v>
      </c>
    </row>
    <row r="65" s="6" customFormat="1" ht="20" customHeight="1" spans="1:2">
      <c r="A65" s="4" t="s">
        <v>904</v>
      </c>
      <c r="B65" s="5">
        <v>20717.14</v>
      </c>
    </row>
    <row r="66" s="6" customFormat="1" ht="20" customHeight="1" spans="1:2">
      <c r="A66" s="4" t="s">
        <v>905</v>
      </c>
      <c r="B66" s="5">
        <v>1454185</v>
      </c>
    </row>
    <row r="67" s="6" customFormat="1" ht="20" customHeight="1" spans="1:2">
      <c r="A67" s="4" t="s">
        <v>906</v>
      </c>
      <c r="B67" s="5">
        <v>1701606.89</v>
      </c>
    </row>
    <row r="68" s="6" customFormat="1" ht="20" customHeight="1" spans="1:2">
      <c r="A68" s="4" t="s">
        <v>907</v>
      </c>
      <c r="B68" s="5">
        <v>31668</v>
      </c>
    </row>
    <row r="69" s="6" customFormat="1" ht="20" customHeight="1" spans="1:2">
      <c r="A69" s="4" t="s">
        <v>908</v>
      </c>
      <c r="B69" s="5">
        <v>12000</v>
      </c>
    </row>
    <row r="70" s="6" customFormat="1" ht="20" customHeight="1" spans="1:2">
      <c r="A70" s="4" t="s">
        <v>909</v>
      </c>
      <c r="B70" s="5">
        <v>500000</v>
      </c>
    </row>
    <row r="71" s="6" customFormat="1" ht="20" customHeight="1" spans="1:2">
      <c r="A71" s="4" t="s">
        <v>910</v>
      </c>
      <c r="B71" s="5">
        <v>374493.28</v>
      </c>
    </row>
    <row r="72" s="6" customFormat="1" ht="20" customHeight="1" spans="1:2">
      <c r="A72" s="4" t="s">
        <v>911</v>
      </c>
      <c r="B72" s="5">
        <v>300000</v>
      </c>
    </row>
    <row r="73" s="6" customFormat="1" ht="20" customHeight="1" spans="1:2">
      <c r="A73" s="4" t="s">
        <v>912</v>
      </c>
      <c r="B73" s="5">
        <v>41843.51</v>
      </c>
    </row>
    <row r="74" s="6" customFormat="1" ht="20" customHeight="1" spans="1:2">
      <c r="A74" s="4" t="s">
        <v>913</v>
      </c>
      <c r="B74" s="5">
        <v>36212.01</v>
      </c>
    </row>
    <row r="75" s="6" customFormat="1" ht="20" customHeight="1" spans="1:2">
      <c r="A75" s="4" t="s">
        <v>914</v>
      </c>
      <c r="B75" s="5">
        <v>27763.48</v>
      </c>
    </row>
    <row r="76" s="6" customFormat="1" ht="20" customHeight="1" spans="1:2">
      <c r="A76" s="4" t="s">
        <v>915</v>
      </c>
      <c r="B76" s="5">
        <v>82715.17</v>
      </c>
    </row>
    <row r="77" s="6" customFormat="1" ht="20" customHeight="1" spans="1:2">
      <c r="A77" s="4" t="s">
        <v>914</v>
      </c>
      <c r="B77" s="5">
        <v>6251.52</v>
      </c>
    </row>
    <row r="78" s="6" customFormat="1" ht="20" customHeight="1" spans="1:2">
      <c r="A78" s="4" t="s">
        <v>916</v>
      </c>
      <c r="B78" s="5">
        <v>199872.4</v>
      </c>
    </row>
    <row r="79" s="6" customFormat="1" ht="20" customHeight="1" spans="1:2">
      <c r="A79" s="4" t="s">
        <v>917</v>
      </c>
      <c r="B79" s="5">
        <v>7780</v>
      </c>
    </row>
    <row r="80" s="6" customFormat="1" ht="20" customHeight="1" spans="1:2">
      <c r="A80" s="4" t="s">
        <v>918</v>
      </c>
      <c r="B80" s="5">
        <v>196366.73</v>
      </c>
    </row>
    <row r="81" s="6" customFormat="1" ht="20" customHeight="1" spans="1:2">
      <c r="A81" s="4" t="s">
        <v>919</v>
      </c>
      <c r="B81" s="5">
        <v>251864.5</v>
      </c>
    </row>
    <row r="82" s="6" customFormat="1" ht="20" customHeight="1" spans="1:2">
      <c r="A82" s="4" t="s">
        <v>920</v>
      </c>
      <c r="B82" s="5">
        <v>46830</v>
      </c>
    </row>
    <row r="83" s="6" customFormat="1" ht="20" customHeight="1" spans="1:2">
      <c r="A83" s="4" t="s">
        <v>921</v>
      </c>
      <c r="B83" s="5">
        <v>30000</v>
      </c>
    </row>
    <row r="84" s="6" customFormat="1" ht="20" customHeight="1" spans="1:2">
      <c r="A84" s="4" t="s">
        <v>922</v>
      </c>
      <c r="B84" s="5">
        <v>5284</v>
      </c>
    </row>
    <row r="85" s="6" customFormat="1" ht="20" customHeight="1" spans="1:2">
      <c r="A85" s="4" t="s">
        <v>923</v>
      </c>
      <c r="B85" s="5">
        <v>82477.9</v>
      </c>
    </row>
    <row r="86" s="6" customFormat="1" ht="20" customHeight="1" spans="1:2">
      <c r="A86" s="4" t="s">
        <v>924</v>
      </c>
      <c r="B86" s="5">
        <v>4241.03</v>
      </c>
    </row>
    <row r="87" s="6" customFormat="1" ht="20" customHeight="1" spans="1:2">
      <c r="A87" s="4" t="s">
        <v>925</v>
      </c>
      <c r="B87" s="5">
        <v>35351</v>
      </c>
    </row>
    <row r="88" s="6" customFormat="1" ht="20" customHeight="1" spans="1:2">
      <c r="A88" s="4" t="s">
        <v>926</v>
      </c>
      <c r="B88" s="5">
        <v>513500</v>
      </c>
    </row>
    <row r="89" s="6" customFormat="1" ht="20" customHeight="1" spans="1:2">
      <c r="A89" s="4" t="s">
        <v>927</v>
      </c>
      <c r="B89" s="5">
        <v>510000</v>
      </c>
    </row>
    <row r="90" s="6" customFormat="1" ht="20" customHeight="1" spans="1:2">
      <c r="A90" s="4" t="s">
        <v>928</v>
      </c>
      <c r="B90" s="5">
        <v>278899.18</v>
      </c>
    </row>
    <row r="91" s="6" customFormat="1" ht="20" customHeight="1" spans="1:2">
      <c r="A91" s="4" t="s">
        <v>929</v>
      </c>
      <c r="B91" s="5">
        <v>40000</v>
      </c>
    </row>
    <row r="92" s="6" customFormat="1" ht="20" customHeight="1" spans="1:2">
      <c r="A92" s="4" t="s">
        <v>930</v>
      </c>
      <c r="B92" s="5">
        <v>16176</v>
      </c>
    </row>
    <row r="93" s="6" customFormat="1" ht="20" customHeight="1" spans="1:2">
      <c r="A93" s="4" t="s">
        <v>931</v>
      </c>
      <c r="B93" s="5">
        <v>83674</v>
      </c>
    </row>
    <row r="94" s="6" customFormat="1" ht="20" customHeight="1" spans="1:2">
      <c r="A94" s="4" t="s">
        <v>932</v>
      </c>
      <c r="B94" s="5">
        <v>69194</v>
      </c>
    </row>
    <row r="95" s="6" customFormat="1" ht="20" customHeight="1" spans="1:2">
      <c r="A95" s="4" t="s">
        <v>933</v>
      </c>
      <c r="B95" s="5">
        <v>202320</v>
      </c>
    </row>
    <row r="96" s="6" customFormat="1" ht="20" customHeight="1" spans="1:2">
      <c r="A96" s="4" t="s">
        <v>934</v>
      </c>
      <c r="B96" s="5">
        <v>2287</v>
      </c>
    </row>
    <row r="97" s="6" customFormat="1" ht="20" customHeight="1" spans="1:2">
      <c r="A97" s="4" t="s">
        <v>935</v>
      </c>
      <c r="B97" s="5">
        <v>74000</v>
      </c>
    </row>
    <row r="98" s="6" customFormat="1" ht="20" customHeight="1" spans="1:2">
      <c r="A98" s="4" t="s">
        <v>936</v>
      </c>
      <c r="B98" s="5">
        <v>396500</v>
      </c>
    </row>
    <row r="99" s="6" customFormat="1" ht="20" customHeight="1" spans="1:2">
      <c r="A99" s="4" t="s">
        <v>937</v>
      </c>
      <c r="B99" s="5">
        <v>250000</v>
      </c>
    </row>
    <row r="100" s="6" customFormat="1" ht="20" customHeight="1" spans="1:2">
      <c r="A100" s="4" t="s">
        <v>938</v>
      </c>
      <c r="B100" s="5">
        <v>9956.8</v>
      </c>
    </row>
    <row r="101" s="6" customFormat="1" ht="20" customHeight="1" spans="1:2">
      <c r="A101" s="4" t="s">
        <v>939</v>
      </c>
      <c r="B101" s="5">
        <v>133703.5</v>
      </c>
    </row>
    <row r="102" s="6" customFormat="1" ht="20" customHeight="1" spans="1:2">
      <c r="A102" s="4" t="s">
        <v>940</v>
      </c>
      <c r="B102" s="5">
        <v>9383.23</v>
      </c>
    </row>
    <row r="103" s="6" customFormat="1" ht="20" customHeight="1" spans="1:2">
      <c r="A103" s="4" t="s">
        <v>935</v>
      </c>
      <c r="B103" s="5">
        <v>36000</v>
      </c>
    </row>
    <row r="104" s="6" customFormat="1" ht="20" customHeight="1" spans="1:2">
      <c r="A104" s="4" t="s">
        <v>906</v>
      </c>
      <c r="B104" s="5">
        <v>161157.06</v>
      </c>
    </row>
    <row r="105" s="6" customFormat="1" ht="20" customHeight="1" spans="1:2">
      <c r="A105" s="4" t="s">
        <v>941</v>
      </c>
      <c r="B105" s="5">
        <v>850000</v>
      </c>
    </row>
    <row r="106" s="6" customFormat="1" ht="20" customHeight="1" spans="1:2">
      <c r="A106" s="4" t="s">
        <v>942</v>
      </c>
      <c r="B106" s="5">
        <v>27500</v>
      </c>
    </row>
    <row r="107" s="6" customFormat="1" ht="20" customHeight="1" spans="1:2">
      <c r="A107" s="4" t="s">
        <v>943</v>
      </c>
      <c r="B107" s="5">
        <v>20000</v>
      </c>
    </row>
    <row r="108" s="6" customFormat="1" ht="20" customHeight="1" spans="1:2">
      <c r="A108" s="4" t="s">
        <v>944</v>
      </c>
      <c r="B108" s="5">
        <v>457675</v>
      </c>
    </row>
    <row r="109" s="6" customFormat="1" ht="20" customHeight="1" spans="1:2">
      <c r="A109" s="4" t="s">
        <v>945</v>
      </c>
      <c r="B109" s="5">
        <v>151977.72</v>
      </c>
    </row>
    <row r="110" s="6" customFormat="1" ht="20" customHeight="1" spans="1:2">
      <c r="A110" s="4" t="s">
        <v>946</v>
      </c>
      <c r="B110" s="5">
        <v>588210.2</v>
      </c>
    </row>
    <row r="111" s="6" customFormat="1" ht="20" customHeight="1" spans="1:2">
      <c r="A111" s="4" t="s">
        <v>947</v>
      </c>
      <c r="B111" s="5">
        <v>30000</v>
      </c>
    </row>
    <row r="112" s="6" customFormat="1" ht="20" customHeight="1" spans="1:2">
      <c r="A112" s="4" t="s">
        <v>948</v>
      </c>
      <c r="B112" s="5">
        <v>264892.22</v>
      </c>
    </row>
    <row r="113" s="6" customFormat="1" ht="20" customHeight="1" spans="1:2">
      <c r="A113" s="4" t="s">
        <v>949</v>
      </c>
      <c r="B113" s="5">
        <v>2500</v>
      </c>
    </row>
    <row r="114" s="6" customFormat="1" ht="20" customHeight="1" spans="1:2">
      <c r="A114" s="4" t="s">
        <v>950</v>
      </c>
      <c r="B114" s="5">
        <v>2000</v>
      </c>
    </row>
    <row r="115" s="6" customFormat="1" ht="20" customHeight="1" spans="1:2">
      <c r="A115" s="4" t="s">
        <v>951</v>
      </c>
      <c r="B115" s="5">
        <v>40000</v>
      </c>
    </row>
    <row r="116" s="6" customFormat="1" ht="20" customHeight="1" spans="1:2">
      <c r="A116" s="4" t="s">
        <v>952</v>
      </c>
      <c r="B116" s="5">
        <v>22068.04</v>
      </c>
    </row>
    <row r="117" s="6" customFormat="1" ht="20" customHeight="1" spans="1:2">
      <c r="A117" s="4" t="s">
        <v>953</v>
      </c>
      <c r="B117" s="5">
        <v>29500</v>
      </c>
    </row>
    <row r="118" s="6" customFormat="1" ht="20" customHeight="1" spans="1:2">
      <c r="A118" s="4" t="s">
        <v>954</v>
      </c>
      <c r="B118" s="5">
        <v>3162</v>
      </c>
    </row>
    <row r="119" s="6" customFormat="1" ht="20" customHeight="1" spans="1:2">
      <c r="A119" s="4" t="s">
        <v>955</v>
      </c>
      <c r="B119" s="5">
        <v>1182550.93</v>
      </c>
    </row>
    <row r="120" s="6" customFormat="1" ht="20" customHeight="1" spans="1:2">
      <c r="A120" s="4" t="s">
        <v>956</v>
      </c>
      <c r="B120" s="5">
        <v>2929</v>
      </c>
    </row>
    <row r="121" s="6" customFormat="1" ht="20" customHeight="1" spans="1:2">
      <c r="A121" s="4" t="s">
        <v>957</v>
      </c>
      <c r="B121" s="5">
        <v>180340.2</v>
      </c>
    </row>
    <row r="122" s="6" customFormat="1" ht="20" customHeight="1" spans="1:2">
      <c r="A122" s="4" t="s">
        <v>958</v>
      </c>
      <c r="B122" s="5">
        <v>5000</v>
      </c>
    </row>
    <row r="123" s="6" customFormat="1" ht="20" customHeight="1" spans="1:2">
      <c r="A123" s="4" t="s">
        <v>959</v>
      </c>
      <c r="B123" s="5">
        <v>3485.8</v>
      </c>
    </row>
    <row r="124" s="6" customFormat="1" ht="20" customHeight="1" spans="1:2">
      <c r="A124" s="4" t="s">
        <v>960</v>
      </c>
      <c r="B124" s="5">
        <v>3200</v>
      </c>
    </row>
    <row r="125" s="6" customFormat="1" ht="20" customHeight="1" spans="1:2">
      <c r="A125" s="4" t="s">
        <v>961</v>
      </c>
      <c r="B125" s="5">
        <v>300000</v>
      </c>
    </row>
    <row r="126" s="6" customFormat="1" ht="20" customHeight="1" spans="1:2">
      <c r="A126" s="4" t="s">
        <v>962</v>
      </c>
      <c r="B126" s="5">
        <v>6900</v>
      </c>
    </row>
    <row r="127" s="6" customFormat="1" ht="20" customHeight="1" spans="1:2">
      <c r="A127" s="4" t="s">
        <v>963</v>
      </c>
      <c r="B127" s="5">
        <v>1185491.74</v>
      </c>
    </row>
    <row r="128" s="6" customFormat="1" ht="20" customHeight="1" spans="1:2">
      <c r="A128" s="4" t="s">
        <v>964</v>
      </c>
      <c r="B128" s="5">
        <v>5500</v>
      </c>
    </row>
    <row r="129" s="6" customFormat="1" ht="20" customHeight="1" spans="1:2">
      <c r="A129" s="4" t="s">
        <v>965</v>
      </c>
      <c r="B129" s="5">
        <v>84933</v>
      </c>
    </row>
    <row r="130" s="6" customFormat="1" ht="20" customHeight="1" spans="1:2">
      <c r="A130" s="4" t="s">
        <v>966</v>
      </c>
      <c r="B130" s="5">
        <v>291228.72</v>
      </c>
    </row>
    <row r="131" s="6" customFormat="1" ht="20" customHeight="1" spans="1:2">
      <c r="A131" s="4" t="s">
        <v>967</v>
      </c>
      <c r="B131" s="5">
        <v>5000</v>
      </c>
    </row>
    <row r="132" s="6" customFormat="1" ht="20" customHeight="1" spans="1:2">
      <c r="A132" s="4" t="s">
        <v>968</v>
      </c>
      <c r="B132" s="5">
        <v>8313</v>
      </c>
    </row>
    <row r="133" s="6" customFormat="1" ht="20" customHeight="1" spans="1:2">
      <c r="A133" s="4" t="s">
        <v>969</v>
      </c>
      <c r="B133" s="5">
        <v>500000</v>
      </c>
    </row>
    <row r="134" s="6" customFormat="1" ht="20" customHeight="1" spans="1:2">
      <c r="A134" s="4" t="s">
        <v>970</v>
      </c>
      <c r="B134" s="5">
        <v>8249</v>
      </c>
    </row>
    <row r="135" s="6" customFormat="1" ht="20" customHeight="1" spans="1:2">
      <c r="A135" s="4" t="s">
        <v>971</v>
      </c>
      <c r="B135" s="5">
        <v>80000</v>
      </c>
    </row>
    <row r="136" s="6" customFormat="1" ht="20" customHeight="1" spans="1:2">
      <c r="A136" s="4" t="s">
        <v>972</v>
      </c>
      <c r="B136" s="5">
        <v>20000</v>
      </c>
    </row>
    <row r="137" s="6" customFormat="1" ht="20" customHeight="1" spans="1:2">
      <c r="A137" s="4" t="s">
        <v>973</v>
      </c>
      <c r="B137" s="5">
        <v>406100</v>
      </c>
    </row>
    <row r="138" s="6" customFormat="1" ht="20" customHeight="1" spans="1:2">
      <c r="A138" s="4" t="s">
        <v>974</v>
      </c>
      <c r="B138" s="5">
        <v>60000</v>
      </c>
    </row>
    <row r="139" s="6" customFormat="1" ht="20" customHeight="1" spans="1:2">
      <c r="A139" s="4" t="s">
        <v>855</v>
      </c>
      <c r="B139" s="5">
        <v>12000</v>
      </c>
    </row>
    <row r="140" s="6" customFormat="1" ht="20" customHeight="1" spans="1:2">
      <c r="A140" s="4" t="s">
        <v>975</v>
      </c>
      <c r="B140" s="5">
        <v>3000</v>
      </c>
    </row>
    <row r="141" s="6" customFormat="1" ht="20" customHeight="1" spans="1:2">
      <c r="A141" s="4" t="s">
        <v>976</v>
      </c>
      <c r="B141" s="5">
        <v>800000</v>
      </c>
    </row>
    <row r="142" s="6" customFormat="1" ht="20" customHeight="1" spans="1:2">
      <c r="A142" s="4" t="s">
        <v>977</v>
      </c>
      <c r="B142" s="5">
        <v>4299</v>
      </c>
    </row>
    <row r="143" s="6" customFormat="1" ht="20" customHeight="1" spans="1:2">
      <c r="A143" s="4" t="s">
        <v>978</v>
      </c>
      <c r="B143" s="5">
        <v>400000</v>
      </c>
    </row>
    <row r="144" s="6" customFormat="1" ht="20" customHeight="1" spans="1:2">
      <c r="A144" s="4" t="s">
        <v>979</v>
      </c>
      <c r="B144" s="5">
        <v>78000</v>
      </c>
    </row>
    <row r="145" s="6" customFormat="1" ht="20" customHeight="1" spans="1:2">
      <c r="A145" s="4" t="s">
        <v>980</v>
      </c>
      <c r="B145" s="5">
        <v>40000</v>
      </c>
    </row>
    <row r="146" s="6" customFormat="1" ht="20" customHeight="1" spans="1:2">
      <c r="A146" s="4" t="s">
        <v>981</v>
      </c>
      <c r="B146" s="5">
        <v>170000</v>
      </c>
    </row>
    <row r="147" s="6" customFormat="1" ht="20" customHeight="1" spans="1:2">
      <c r="A147" s="4" t="s">
        <v>982</v>
      </c>
      <c r="B147" s="5">
        <v>27306.8</v>
      </c>
    </row>
    <row r="148" s="6" customFormat="1" ht="20" customHeight="1" spans="1:2">
      <c r="A148" s="4" t="s">
        <v>983</v>
      </c>
      <c r="B148" s="5">
        <v>264763.62</v>
      </c>
    </row>
    <row r="149" s="6" customFormat="1" ht="20" customHeight="1" spans="1:2">
      <c r="A149" s="4" t="s">
        <v>983</v>
      </c>
      <c r="B149" s="5">
        <v>139960</v>
      </c>
    </row>
    <row r="150" s="6" customFormat="1" ht="20" customHeight="1" spans="1:2">
      <c r="A150" s="4" t="s">
        <v>984</v>
      </c>
      <c r="B150" s="5">
        <v>21755</v>
      </c>
    </row>
    <row r="151" s="6" customFormat="1" ht="20" customHeight="1" spans="1:2">
      <c r="A151" s="4" t="s">
        <v>985</v>
      </c>
      <c r="B151" s="5">
        <v>24396</v>
      </c>
    </row>
    <row r="152" s="6" customFormat="1" ht="20" customHeight="1" spans="1:2">
      <c r="A152" s="4" t="s">
        <v>986</v>
      </c>
      <c r="B152" s="5">
        <v>41500</v>
      </c>
    </row>
    <row r="153" s="6" customFormat="1" ht="20" customHeight="1" spans="1:2">
      <c r="A153" s="4" t="s">
        <v>987</v>
      </c>
      <c r="B153" s="5">
        <v>227000</v>
      </c>
    </row>
    <row r="154" s="6" customFormat="1" ht="20" customHeight="1" spans="1:2">
      <c r="A154" s="4" t="s">
        <v>988</v>
      </c>
      <c r="B154" s="5">
        <v>152000</v>
      </c>
    </row>
    <row r="155" s="6" customFormat="1" ht="20" customHeight="1" spans="1:2">
      <c r="A155" s="4" t="s">
        <v>989</v>
      </c>
      <c r="B155" s="5">
        <v>13312.93</v>
      </c>
    </row>
    <row r="156" s="6" customFormat="1" ht="20" customHeight="1" spans="1:2">
      <c r="A156" s="4" t="s">
        <v>990</v>
      </c>
      <c r="B156" s="5">
        <v>202000</v>
      </c>
    </row>
    <row r="157" s="6" customFormat="1" ht="20" customHeight="1" spans="1:2">
      <c r="A157" s="4" t="s">
        <v>991</v>
      </c>
      <c r="B157" s="5">
        <v>1779182.64</v>
      </c>
    </row>
    <row r="158" s="6" customFormat="1" ht="20" customHeight="1" spans="1:2">
      <c r="A158" s="4" t="s">
        <v>992</v>
      </c>
      <c r="B158" s="5">
        <v>4172.88</v>
      </c>
    </row>
    <row r="159" s="6" customFormat="1" ht="20" customHeight="1" spans="1:2">
      <c r="A159" s="4" t="s">
        <v>993</v>
      </c>
      <c r="B159" s="5">
        <v>209700</v>
      </c>
    </row>
    <row r="160" s="6" customFormat="1" ht="20" customHeight="1" spans="1:2">
      <c r="A160" s="4" t="s">
        <v>994</v>
      </c>
      <c r="B160" s="5">
        <v>205000</v>
      </c>
    </row>
    <row r="161" s="6" customFormat="1" ht="20" customHeight="1" spans="1:2">
      <c r="A161" s="4" t="s">
        <v>995</v>
      </c>
      <c r="B161" s="5">
        <v>180000</v>
      </c>
    </row>
    <row r="162" s="6" customFormat="1" ht="20" customHeight="1" spans="1:2">
      <c r="A162" s="4" t="s">
        <v>996</v>
      </c>
      <c r="B162" s="5">
        <v>2656</v>
      </c>
    </row>
    <row r="163" s="6" customFormat="1" ht="20" customHeight="1" spans="1:2">
      <c r="A163" s="4" t="s">
        <v>997</v>
      </c>
      <c r="B163" s="5">
        <v>293850</v>
      </c>
    </row>
    <row r="164" s="6" customFormat="1" ht="20" customHeight="1" spans="1:2">
      <c r="A164" s="4" t="s">
        <v>998</v>
      </c>
      <c r="B164" s="5">
        <v>19419.57</v>
      </c>
    </row>
    <row r="165" s="6" customFormat="1" ht="20" customHeight="1" spans="1:2">
      <c r="A165" s="4" t="s">
        <v>999</v>
      </c>
      <c r="B165" s="5">
        <v>456712.53</v>
      </c>
    </row>
    <row r="166" s="7" customFormat="1" ht="20" customHeight="1" spans="1:255">
      <c r="A166" s="10" t="s">
        <v>190</v>
      </c>
      <c r="B166" s="11">
        <f>SUM(B3:B165)</f>
        <v>33150072.61</v>
      </c>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c r="IS166" s="6"/>
      <c r="IT166" s="6"/>
      <c r="IU166" s="6"/>
    </row>
  </sheetData>
  <mergeCells count="1">
    <mergeCell ref="A1:B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8"/>
  <sheetViews>
    <sheetView workbookViewId="0">
      <selection activeCell="C21" sqref="C21"/>
    </sheetView>
  </sheetViews>
  <sheetFormatPr defaultColWidth="9" defaultRowHeight="13.5" outlineLevelCol="2"/>
  <cols>
    <col min="1" max="1" width="29.875" customWidth="1"/>
    <col min="2" max="2" width="25.125" customWidth="1"/>
    <col min="3" max="3" width="26.625" customWidth="1"/>
  </cols>
  <sheetData>
    <row r="1" ht="39" customHeight="1" spans="1:3">
      <c r="A1" s="1" t="s">
        <v>1000</v>
      </c>
      <c r="B1" s="1"/>
      <c r="C1" s="1"/>
    </row>
    <row r="2" ht="20" customHeight="1" spans="1:3">
      <c r="A2" s="2" t="s">
        <v>1001</v>
      </c>
      <c r="B2" s="3" t="s">
        <v>1002</v>
      </c>
      <c r="C2" s="2" t="s">
        <v>1003</v>
      </c>
    </row>
    <row r="3" ht="20" customHeight="1" spans="1:3">
      <c r="A3" s="4" t="s">
        <v>1004</v>
      </c>
      <c r="B3" s="5" t="s">
        <v>605</v>
      </c>
      <c r="C3" s="5">
        <v>1000000</v>
      </c>
    </row>
    <row r="4" ht="20" customHeight="1" spans="1:3">
      <c r="A4" s="4" t="s">
        <v>1004</v>
      </c>
      <c r="B4" s="5" t="s">
        <v>1005</v>
      </c>
      <c r="C4" s="5">
        <v>-1000000</v>
      </c>
    </row>
    <row r="5" ht="20" customHeight="1" spans="1:3">
      <c r="A5" s="4" t="s">
        <v>1006</v>
      </c>
      <c r="B5" s="5" t="s">
        <v>605</v>
      </c>
      <c r="C5" s="5">
        <v>336123</v>
      </c>
    </row>
    <row r="6" ht="20" customHeight="1" spans="1:3">
      <c r="A6" s="4" t="s">
        <v>1006</v>
      </c>
      <c r="B6" s="5" t="s">
        <v>605</v>
      </c>
      <c r="C6" s="5">
        <v>938000</v>
      </c>
    </row>
    <row r="7" ht="20" customHeight="1" spans="1:3">
      <c r="A7" s="4" t="s">
        <v>1006</v>
      </c>
      <c r="B7" s="5" t="s">
        <v>605</v>
      </c>
      <c r="C7" s="5">
        <v>612873</v>
      </c>
    </row>
    <row r="8" ht="20" customHeight="1" spans="1:3">
      <c r="A8" s="4" t="s">
        <v>1006</v>
      </c>
      <c r="B8" s="5" t="s">
        <v>605</v>
      </c>
      <c r="C8" s="5">
        <v>1010637</v>
      </c>
    </row>
    <row r="9" ht="20" customHeight="1" spans="1:3">
      <c r="A9" s="4" t="s">
        <v>1006</v>
      </c>
      <c r="B9" s="5" t="s">
        <v>1005</v>
      </c>
      <c r="C9" s="5">
        <v>-612873</v>
      </c>
    </row>
    <row r="10" ht="20" customHeight="1" spans="1:3">
      <c r="A10" s="4" t="s">
        <v>1006</v>
      </c>
      <c r="B10" s="5" t="s">
        <v>1005</v>
      </c>
      <c r="C10" s="5">
        <v>-336123</v>
      </c>
    </row>
    <row r="11" ht="20" customHeight="1" spans="1:3">
      <c r="A11" s="4" t="s">
        <v>1006</v>
      </c>
      <c r="B11" s="5" t="s">
        <v>1005</v>
      </c>
      <c r="C11" s="5">
        <v>-1010637</v>
      </c>
    </row>
    <row r="12" ht="20" customHeight="1" spans="1:3">
      <c r="A12" s="4" t="s">
        <v>1006</v>
      </c>
      <c r="B12" s="5" t="s">
        <v>1005</v>
      </c>
      <c r="C12" s="5">
        <v>-938000</v>
      </c>
    </row>
    <row r="13" ht="20" customHeight="1" spans="1:3">
      <c r="A13" s="4" t="s">
        <v>1007</v>
      </c>
      <c r="B13" s="5" t="s">
        <v>620</v>
      </c>
      <c r="C13" s="5">
        <v>180000000</v>
      </c>
    </row>
    <row r="14" ht="20" customHeight="1" spans="1:3">
      <c r="A14" s="4" t="s">
        <v>1007</v>
      </c>
      <c r="B14" s="5" t="s">
        <v>1005</v>
      </c>
      <c r="C14" s="5">
        <v>-180000000</v>
      </c>
    </row>
    <row r="15" ht="20" customHeight="1" spans="1:3">
      <c r="A15" s="4" t="s">
        <v>1008</v>
      </c>
      <c r="B15" s="5" t="s">
        <v>620</v>
      </c>
      <c r="C15" s="5">
        <v>5000000</v>
      </c>
    </row>
    <row r="16" ht="20" customHeight="1" spans="1:3">
      <c r="A16" s="4" t="s">
        <v>1008</v>
      </c>
      <c r="B16" s="5" t="s">
        <v>620</v>
      </c>
      <c r="C16" s="5">
        <v>55000000</v>
      </c>
    </row>
    <row r="17" ht="20" customHeight="1" spans="1:3">
      <c r="A17" s="4" t="s">
        <v>1008</v>
      </c>
      <c r="B17" s="5" t="s">
        <v>1005</v>
      </c>
      <c r="C17" s="5">
        <v>-5000000</v>
      </c>
    </row>
    <row r="18" ht="20" customHeight="1" spans="1:3">
      <c r="A18" s="4" t="s">
        <v>1008</v>
      </c>
      <c r="B18" s="5" t="s">
        <v>1005</v>
      </c>
      <c r="C18" s="5">
        <v>-55000000</v>
      </c>
    </row>
  </sheetData>
  <mergeCells count="1">
    <mergeCell ref="A1:C1"/>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I53"/>
  <sheetViews>
    <sheetView workbookViewId="0">
      <selection activeCell="D5" sqref="D5"/>
    </sheetView>
  </sheetViews>
  <sheetFormatPr defaultColWidth="9" defaultRowHeight="13.5"/>
  <cols>
    <col min="1" max="1" width="38.125" customWidth="1"/>
    <col min="2" max="9" width="17.625" customWidth="1"/>
  </cols>
  <sheetData>
    <row r="1" ht="35.25" spans="1:9">
      <c r="A1" s="98" t="s">
        <v>52</v>
      </c>
      <c r="B1" s="98"/>
      <c r="C1" s="98"/>
      <c r="D1" s="98"/>
      <c r="E1" s="98"/>
      <c r="F1" s="98"/>
      <c r="G1" s="98"/>
      <c r="H1" s="98"/>
      <c r="I1" s="98"/>
    </row>
    <row r="2" ht="14.25" spans="1:9">
      <c r="A2" s="7"/>
      <c r="B2" s="7"/>
      <c r="C2" s="7"/>
      <c r="D2" s="176"/>
      <c r="E2" s="177"/>
      <c r="F2" s="7"/>
      <c r="G2" s="7"/>
      <c r="H2" s="7"/>
      <c r="I2" s="197" t="s">
        <v>1</v>
      </c>
    </row>
    <row r="3" ht="16" customHeight="1" spans="1:9">
      <c r="A3" s="178" t="s">
        <v>2</v>
      </c>
      <c r="B3" s="179" t="s">
        <v>53</v>
      </c>
      <c r="C3" s="179" t="s">
        <v>54</v>
      </c>
      <c r="D3" s="179" t="s">
        <v>55</v>
      </c>
      <c r="E3" s="179" t="s">
        <v>56</v>
      </c>
      <c r="F3" s="180" t="s">
        <v>7</v>
      </c>
      <c r="G3" s="181"/>
      <c r="H3" s="180" t="s">
        <v>8</v>
      </c>
      <c r="I3" s="181"/>
    </row>
    <row r="4" ht="16" customHeight="1" spans="1:9">
      <c r="A4" s="179"/>
      <c r="B4" s="179"/>
      <c r="C4" s="179"/>
      <c r="D4" s="179"/>
      <c r="E4" s="179"/>
      <c r="F4" s="182" t="s">
        <v>10</v>
      </c>
      <c r="G4" s="180" t="s">
        <v>11</v>
      </c>
      <c r="H4" s="182" t="s">
        <v>10</v>
      </c>
      <c r="I4" s="180" t="s">
        <v>11</v>
      </c>
    </row>
    <row r="5" ht="16" customHeight="1" spans="1:9">
      <c r="A5" s="183" t="s">
        <v>57</v>
      </c>
      <c r="B5" s="179">
        <f>SUM(B6:B28)</f>
        <v>262147</v>
      </c>
      <c r="C5" s="179">
        <f>SUM(C6:C28)</f>
        <v>360087</v>
      </c>
      <c r="D5" s="179">
        <f>SUM(D6:D28)</f>
        <v>286289</v>
      </c>
      <c r="E5" s="184">
        <f>D5/C5</f>
        <v>0.795055083910277</v>
      </c>
      <c r="F5" s="185">
        <f>D5-C5</f>
        <v>-73798</v>
      </c>
      <c r="G5" s="184">
        <f>F5/C5</f>
        <v>-0.204944916089723</v>
      </c>
      <c r="H5" s="185">
        <f>D5-B5</f>
        <v>24142</v>
      </c>
      <c r="I5" s="198">
        <f>H5/B5</f>
        <v>0.0920933674617676</v>
      </c>
    </row>
    <row r="6" ht="16" customHeight="1" spans="1:9">
      <c r="A6" s="186" t="s">
        <v>58</v>
      </c>
      <c r="B6" s="187">
        <v>27987</v>
      </c>
      <c r="C6" s="187">
        <v>35586</v>
      </c>
      <c r="D6" s="188">
        <v>30610</v>
      </c>
      <c r="E6" s="189">
        <f>D6/C6</f>
        <v>0.860169729668971</v>
      </c>
      <c r="F6" s="190">
        <f>D6-C6</f>
        <v>-4976</v>
      </c>
      <c r="G6" s="189">
        <f>F6/C6</f>
        <v>-0.139830270331029</v>
      </c>
      <c r="H6" s="190">
        <f>D6-B6</f>
        <v>2623</v>
      </c>
      <c r="I6" s="199">
        <f>H6/B6</f>
        <v>0.0937220852538679</v>
      </c>
    </row>
    <row r="7" ht="16" customHeight="1" spans="1:9">
      <c r="A7" s="186" t="s">
        <v>59</v>
      </c>
      <c r="B7" s="187">
        <v>352</v>
      </c>
      <c r="C7" s="187">
        <v>496</v>
      </c>
      <c r="D7" s="188">
        <v>450</v>
      </c>
      <c r="E7" s="189">
        <f t="shared" ref="E7:E31" si="0">D7/C7</f>
        <v>0.907258064516129</v>
      </c>
      <c r="F7" s="190">
        <f t="shared" ref="F7:F35" si="1">D7-C7</f>
        <v>-46</v>
      </c>
      <c r="G7" s="189">
        <f t="shared" ref="G7:G34" si="2">F7/C7</f>
        <v>-0.092741935483871</v>
      </c>
      <c r="H7" s="190">
        <f t="shared" ref="H7:H20" si="3">D7-B7</f>
        <v>98</v>
      </c>
      <c r="I7" s="199">
        <f t="shared" ref="I7:I20" si="4">H7/B7</f>
        <v>0.278409090909091</v>
      </c>
    </row>
    <row r="8" ht="16" customHeight="1" spans="1:9">
      <c r="A8" s="186" t="s">
        <v>60</v>
      </c>
      <c r="B8" s="187">
        <v>12608</v>
      </c>
      <c r="C8" s="187">
        <v>12397</v>
      </c>
      <c r="D8" s="188">
        <v>12107</v>
      </c>
      <c r="E8" s="189">
        <f t="shared" si="0"/>
        <v>0.976607243687989</v>
      </c>
      <c r="F8" s="190">
        <f t="shared" si="1"/>
        <v>-290</v>
      </c>
      <c r="G8" s="189">
        <f t="shared" si="2"/>
        <v>-0.023392756312011</v>
      </c>
      <c r="H8" s="190">
        <f t="shared" si="3"/>
        <v>-501</v>
      </c>
      <c r="I8" s="199">
        <f t="shared" si="4"/>
        <v>-0.0397366751269036</v>
      </c>
    </row>
    <row r="9" ht="16" customHeight="1" spans="1:9">
      <c r="A9" s="186" t="s">
        <v>61</v>
      </c>
      <c r="B9" s="187">
        <v>53283</v>
      </c>
      <c r="C9" s="187">
        <v>59732</v>
      </c>
      <c r="D9" s="188">
        <v>53288</v>
      </c>
      <c r="E9" s="189">
        <f t="shared" si="0"/>
        <v>0.892118127636778</v>
      </c>
      <c r="F9" s="190">
        <f t="shared" si="1"/>
        <v>-6444</v>
      </c>
      <c r="G9" s="189">
        <f t="shared" si="2"/>
        <v>-0.107881872363222</v>
      </c>
      <c r="H9" s="190">
        <f t="shared" si="3"/>
        <v>5</v>
      </c>
      <c r="I9" s="199">
        <f t="shared" si="4"/>
        <v>9.38385601411332e-5</v>
      </c>
    </row>
    <row r="10" ht="16" customHeight="1" spans="1:9">
      <c r="A10" s="186" t="s">
        <v>62</v>
      </c>
      <c r="B10" s="187">
        <v>1147</v>
      </c>
      <c r="C10" s="187">
        <v>756</v>
      </c>
      <c r="D10" s="188">
        <v>312</v>
      </c>
      <c r="E10" s="189">
        <f t="shared" si="0"/>
        <v>0.412698412698413</v>
      </c>
      <c r="F10" s="190">
        <f t="shared" si="1"/>
        <v>-444</v>
      </c>
      <c r="G10" s="189">
        <f t="shared" si="2"/>
        <v>-0.587301587301587</v>
      </c>
      <c r="H10" s="190">
        <f t="shared" si="3"/>
        <v>-835</v>
      </c>
      <c r="I10" s="199">
        <f t="shared" si="4"/>
        <v>-0.727986050566696</v>
      </c>
    </row>
    <row r="11" ht="16" customHeight="1" spans="1:9">
      <c r="A11" s="186" t="s">
        <v>63</v>
      </c>
      <c r="B11" s="187">
        <v>2615</v>
      </c>
      <c r="C11" s="187">
        <v>5765</v>
      </c>
      <c r="D11" s="188">
        <v>2230</v>
      </c>
      <c r="E11" s="189">
        <f t="shared" si="0"/>
        <v>0.386816999132697</v>
      </c>
      <c r="F11" s="190">
        <f t="shared" si="1"/>
        <v>-3535</v>
      </c>
      <c r="G11" s="189">
        <f t="shared" si="2"/>
        <v>-0.613183000867303</v>
      </c>
      <c r="H11" s="190">
        <f t="shared" si="3"/>
        <v>-385</v>
      </c>
      <c r="I11" s="199">
        <f t="shared" si="4"/>
        <v>-0.147227533460803</v>
      </c>
    </row>
    <row r="12" ht="16" customHeight="1" spans="1:9">
      <c r="A12" s="186" t="s">
        <v>64</v>
      </c>
      <c r="B12" s="187">
        <v>50292</v>
      </c>
      <c r="C12" s="187">
        <v>71296</v>
      </c>
      <c r="D12" s="188">
        <v>69582</v>
      </c>
      <c r="E12" s="189">
        <f t="shared" si="0"/>
        <v>0.975959380610413</v>
      </c>
      <c r="F12" s="190">
        <f t="shared" si="1"/>
        <v>-1714</v>
      </c>
      <c r="G12" s="189">
        <f t="shared" si="2"/>
        <v>-0.0240406193895871</v>
      </c>
      <c r="H12" s="190">
        <f t="shared" si="3"/>
        <v>19290</v>
      </c>
      <c r="I12" s="199">
        <f t="shared" si="4"/>
        <v>0.383560009544262</v>
      </c>
    </row>
    <row r="13" ht="16" customHeight="1" spans="1:9">
      <c r="A13" s="186" t="s">
        <v>65</v>
      </c>
      <c r="B13" s="187">
        <v>31973</v>
      </c>
      <c r="C13" s="187">
        <v>35977</v>
      </c>
      <c r="D13" s="188">
        <v>32276</v>
      </c>
      <c r="E13" s="189">
        <f t="shared" si="0"/>
        <v>0.897128721127387</v>
      </c>
      <c r="F13" s="190">
        <f t="shared" si="1"/>
        <v>-3701</v>
      </c>
      <c r="G13" s="189">
        <f t="shared" si="2"/>
        <v>-0.102871278872613</v>
      </c>
      <c r="H13" s="190">
        <f t="shared" si="3"/>
        <v>303</v>
      </c>
      <c r="I13" s="199">
        <f t="shared" si="4"/>
        <v>0.00947674600444125</v>
      </c>
    </row>
    <row r="14" ht="16" customHeight="1" spans="1:9">
      <c r="A14" s="186" t="s">
        <v>66</v>
      </c>
      <c r="B14" s="187">
        <v>4676</v>
      </c>
      <c r="C14" s="187">
        <v>7510</v>
      </c>
      <c r="D14" s="188">
        <v>3316</v>
      </c>
      <c r="E14" s="189">
        <f t="shared" si="0"/>
        <v>0.441544607190413</v>
      </c>
      <c r="F14" s="190">
        <f t="shared" si="1"/>
        <v>-4194</v>
      </c>
      <c r="G14" s="189">
        <f t="shared" si="2"/>
        <v>-0.558455392809587</v>
      </c>
      <c r="H14" s="190">
        <f t="shared" si="3"/>
        <v>-1360</v>
      </c>
      <c r="I14" s="199">
        <f t="shared" si="4"/>
        <v>-0.290846877673225</v>
      </c>
    </row>
    <row r="15" ht="16" customHeight="1" spans="1:9">
      <c r="A15" s="186" t="s">
        <v>67</v>
      </c>
      <c r="B15" s="187">
        <v>5043</v>
      </c>
      <c r="C15" s="187">
        <v>15115</v>
      </c>
      <c r="D15" s="188">
        <v>14944</v>
      </c>
      <c r="E15" s="189">
        <f t="shared" si="0"/>
        <v>0.988686735031426</v>
      </c>
      <c r="F15" s="190">
        <f t="shared" si="1"/>
        <v>-171</v>
      </c>
      <c r="G15" s="189">
        <f t="shared" si="2"/>
        <v>-0.0113132649685743</v>
      </c>
      <c r="H15" s="190">
        <f t="shared" si="3"/>
        <v>9901</v>
      </c>
      <c r="I15" s="199">
        <f t="shared" si="4"/>
        <v>1.9633154868134</v>
      </c>
    </row>
    <row r="16" ht="16" customHeight="1" spans="1:9">
      <c r="A16" s="186" t="s">
        <v>68</v>
      </c>
      <c r="B16" s="187">
        <v>37291</v>
      </c>
      <c r="C16" s="187">
        <v>73452</v>
      </c>
      <c r="D16" s="188">
        <v>32159</v>
      </c>
      <c r="E16" s="189">
        <f t="shared" si="0"/>
        <v>0.437823340412787</v>
      </c>
      <c r="F16" s="190">
        <f t="shared" si="1"/>
        <v>-41293</v>
      </c>
      <c r="G16" s="189">
        <f t="shared" si="2"/>
        <v>-0.562176659587213</v>
      </c>
      <c r="H16" s="190">
        <f t="shared" si="3"/>
        <v>-5132</v>
      </c>
      <c r="I16" s="199">
        <f t="shared" si="4"/>
        <v>-0.137620337346813</v>
      </c>
    </row>
    <row r="17" ht="16" customHeight="1" spans="1:9">
      <c r="A17" s="186" t="s">
        <v>69</v>
      </c>
      <c r="B17" s="187">
        <v>5010</v>
      </c>
      <c r="C17" s="187">
        <v>7117</v>
      </c>
      <c r="D17" s="188">
        <v>5571</v>
      </c>
      <c r="E17" s="189">
        <f t="shared" si="0"/>
        <v>0.782773640578896</v>
      </c>
      <c r="F17" s="190">
        <f t="shared" si="1"/>
        <v>-1546</v>
      </c>
      <c r="G17" s="189">
        <f t="shared" si="2"/>
        <v>-0.217226359421104</v>
      </c>
      <c r="H17" s="190">
        <f t="shared" si="3"/>
        <v>561</v>
      </c>
      <c r="I17" s="199">
        <f t="shared" si="4"/>
        <v>0.111976047904192</v>
      </c>
    </row>
    <row r="18" ht="16" customHeight="1" spans="1:9">
      <c r="A18" s="186" t="s">
        <v>70</v>
      </c>
      <c r="B18" s="187">
        <v>1001</v>
      </c>
      <c r="C18" s="187">
        <v>1038</v>
      </c>
      <c r="D18" s="188">
        <v>1010</v>
      </c>
      <c r="E18" s="189">
        <f t="shared" si="0"/>
        <v>0.973025048169557</v>
      </c>
      <c r="F18" s="190">
        <f t="shared" si="1"/>
        <v>-28</v>
      </c>
      <c r="G18" s="189">
        <f t="shared" si="2"/>
        <v>-0.0269749518304432</v>
      </c>
      <c r="H18" s="190">
        <f t="shared" si="3"/>
        <v>9</v>
      </c>
      <c r="I18" s="199">
        <f t="shared" si="4"/>
        <v>0.00899100899100899</v>
      </c>
    </row>
    <row r="19" ht="16" customHeight="1" spans="1:9">
      <c r="A19" s="186" t="s">
        <v>71</v>
      </c>
      <c r="B19" s="187">
        <v>702</v>
      </c>
      <c r="C19" s="187">
        <v>301</v>
      </c>
      <c r="D19" s="188">
        <v>1384</v>
      </c>
      <c r="E19" s="189">
        <f t="shared" si="0"/>
        <v>4.59800664451827</v>
      </c>
      <c r="F19" s="190">
        <f t="shared" si="1"/>
        <v>1083</v>
      </c>
      <c r="G19" s="189">
        <f t="shared" si="2"/>
        <v>3.59800664451827</v>
      </c>
      <c r="H19" s="190">
        <f t="shared" si="3"/>
        <v>682</v>
      </c>
      <c r="I19" s="199">
        <f t="shared" si="4"/>
        <v>0.971509971509972</v>
      </c>
    </row>
    <row r="20" ht="16" customHeight="1" spans="1:9">
      <c r="A20" s="186" t="s">
        <v>72</v>
      </c>
      <c r="B20" s="187">
        <v>20</v>
      </c>
      <c r="C20" s="187">
        <v>0</v>
      </c>
      <c r="D20" s="188">
        <v>70</v>
      </c>
      <c r="E20" s="189" t="e">
        <f t="shared" si="0"/>
        <v>#DIV/0!</v>
      </c>
      <c r="F20" s="190">
        <f t="shared" si="1"/>
        <v>70</v>
      </c>
      <c r="G20" s="189" t="e">
        <f t="shared" si="2"/>
        <v>#DIV/0!</v>
      </c>
      <c r="H20" s="190">
        <f t="shared" si="3"/>
        <v>50</v>
      </c>
      <c r="I20" s="199">
        <f t="shared" si="4"/>
        <v>2.5</v>
      </c>
    </row>
    <row r="21" ht="16" customHeight="1" spans="1:9">
      <c r="A21" s="186" t="s">
        <v>73</v>
      </c>
      <c r="B21" s="187">
        <v>10664</v>
      </c>
      <c r="C21" s="187">
        <v>12467</v>
      </c>
      <c r="D21" s="188">
        <v>7429</v>
      </c>
      <c r="E21" s="189">
        <f t="shared" si="0"/>
        <v>0.595893157936954</v>
      </c>
      <c r="F21" s="190">
        <f t="shared" si="1"/>
        <v>-5038</v>
      </c>
      <c r="G21" s="189">
        <f t="shared" si="2"/>
        <v>-0.404106842063046</v>
      </c>
      <c r="H21" s="190">
        <f t="shared" ref="H21:H29" si="5">D21-B21</f>
        <v>-3235</v>
      </c>
      <c r="I21" s="199">
        <f t="shared" ref="I21:I29" si="6">H21/B21</f>
        <v>-0.303357089272318</v>
      </c>
    </row>
    <row r="22" ht="16" customHeight="1" spans="1:9">
      <c r="A22" s="186" t="s">
        <v>74</v>
      </c>
      <c r="B22" s="187">
        <v>9394</v>
      </c>
      <c r="C22" s="187">
        <v>8565</v>
      </c>
      <c r="D22" s="188">
        <v>9103</v>
      </c>
      <c r="E22" s="189">
        <f t="shared" si="0"/>
        <v>1.06281377699942</v>
      </c>
      <c r="F22" s="190">
        <f t="shared" si="1"/>
        <v>538</v>
      </c>
      <c r="G22" s="189">
        <f t="shared" si="2"/>
        <v>0.0628137769994162</v>
      </c>
      <c r="H22" s="190">
        <f t="shared" si="5"/>
        <v>-291</v>
      </c>
      <c r="I22" s="199">
        <f t="shared" si="6"/>
        <v>-0.0309772195018097</v>
      </c>
    </row>
    <row r="23" ht="16" customHeight="1" spans="1:9">
      <c r="A23" s="186" t="s">
        <v>75</v>
      </c>
      <c r="B23" s="187">
        <v>950</v>
      </c>
      <c r="C23" s="187">
        <v>1500</v>
      </c>
      <c r="D23" s="188">
        <v>1000</v>
      </c>
      <c r="E23" s="189">
        <f t="shared" si="0"/>
        <v>0.666666666666667</v>
      </c>
      <c r="F23" s="190">
        <f t="shared" si="1"/>
        <v>-500</v>
      </c>
      <c r="G23" s="189">
        <f t="shared" si="2"/>
        <v>-0.333333333333333</v>
      </c>
      <c r="H23" s="190">
        <f t="shared" si="5"/>
        <v>50</v>
      </c>
      <c r="I23" s="199">
        <f t="shared" si="6"/>
        <v>0.0526315789473684</v>
      </c>
    </row>
    <row r="24" ht="16" customHeight="1" spans="1:9">
      <c r="A24" s="186" t="s">
        <v>76</v>
      </c>
      <c r="B24" s="187">
        <v>2545</v>
      </c>
      <c r="C24" s="187">
        <v>3032</v>
      </c>
      <c r="D24" s="188">
        <v>3900</v>
      </c>
      <c r="E24" s="189">
        <f t="shared" si="0"/>
        <v>1.28627968337731</v>
      </c>
      <c r="F24" s="190">
        <f t="shared" si="1"/>
        <v>868</v>
      </c>
      <c r="G24" s="189">
        <f t="shared" si="2"/>
        <v>0.286279683377309</v>
      </c>
      <c r="H24" s="190">
        <f t="shared" si="5"/>
        <v>1355</v>
      </c>
      <c r="I24" s="199">
        <f t="shared" si="6"/>
        <v>0.532416502946955</v>
      </c>
    </row>
    <row r="25" ht="16" customHeight="1" spans="1:9">
      <c r="A25" s="186" t="s">
        <v>77</v>
      </c>
      <c r="B25" s="187">
        <v>0</v>
      </c>
      <c r="C25" s="187">
        <v>3601</v>
      </c>
      <c r="D25" s="191">
        <v>0</v>
      </c>
      <c r="E25" s="189">
        <f t="shared" si="0"/>
        <v>0</v>
      </c>
      <c r="F25" s="190">
        <f t="shared" si="1"/>
        <v>-3601</v>
      </c>
      <c r="G25" s="189">
        <f t="shared" si="2"/>
        <v>-1</v>
      </c>
      <c r="H25" s="190">
        <f t="shared" si="5"/>
        <v>0</v>
      </c>
      <c r="I25" s="199" t="e">
        <f t="shared" si="6"/>
        <v>#DIV/0!</v>
      </c>
    </row>
    <row r="26" ht="16" customHeight="1" spans="1:9">
      <c r="A26" s="186" t="s">
        <v>78</v>
      </c>
      <c r="B26" s="187">
        <v>435</v>
      </c>
      <c r="C26" s="187">
        <v>0</v>
      </c>
      <c r="D26" s="188">
        <v>1</v>
      </c>
      <c r="E26" s="189" t="e">
        <f t="shared" si="0"/>
        <v>#DIV/0!</v>
      </c>
      <c r="F26" s="190">
        <f t="shared" si="1"/>
        <v>1</v>
      </c>
      <c r="G26" s="189" t="e">
        <f t="shared" si="2"/>
        <v>#DIV/0!</v>
      </c>
      <c r="H26" s="190">
        <f t="shared" si="5"/>
        <v>-434</v>
      </c>
      <c r="I26" s="199">
        <f t="shared" si="6"/>
        <v>-0.997701149425287</v>
      </c>
    </row>
    <row r="27" ht="16" customHeight="1" spans="1:9">
      <c r="A27" s="186" t="s">
        <v>79</v>
      </c>
      <c r="B27" s="187">
        <v>4119</v>
      </c>
      <c r="C27" s="187">
        <v>4284</v>
      </c>
      <c r="D27" s="191">
        <v>5542</v>
      </c>
      <c r="E27" s="189">
        <f t="shared" si="0"/>
        <v>1.29365079365079</v>
      </c>
      <c r="F27" s="190">
        <f t="shared" si="1"/>
        <v>1258</v>
      </c>
      <c r="G27" s="189">
        <f t="shared" si="2"/>
        <v>0.293650793650794</v>
      </c>
      <c r="H27" s="190">
        <f t="shared" si="5"/>
        <v>1423</v>
      </c>
      <c r="I27" s="199">
        <f t="shared" si="6"/>
        <v>0.345472201990774</v>
      </c>
    </row>
    <row r="28" ht="16" customHeight="1" spans="1:9">
      <c r="A28" s="186" t="s">
        <v>80</v>
      </c>
      <c r="B28" s="187">
        <v>40</v>
      </c>
      <c r="C28" s="187">
        <v>100</v>
      </c>
      <c r="D28" s="191">
        <v>5</v>
      </c>
      <c r="E28" s="189">
        <f t="shared" si="0"/>
        <v>0.05</v>
      </c>
      <c r="F28" s="190">
        <f t="shared" si="1"/>
        <v>-95</v>
      </c>
      <c r="G28" s="189">
        <f t="shared" si="2"/>
        <v>-0.95</v>
      </c>
      <c r="H28" s="190">
        <f t="shared" si="5"/>
        <v>-35</v>
      </c>
      <c r="I28" s="199">
        <f t="shared" si="6"/>
        <v>-0.875</v>
      </c>
    </row>
    <row r="29" ht="16" customHeight="1" spans="1:9">
      <c r="A29" s="192" t="s">
        <v>81</v>
      </c>
      <c r="B29" s="193">
        <v>14080</v>
      </c>
      <c r="C29" s="193">
        <v>14514</v>
      </c>
      <c r="D29" s="193">
        <v>14514</v>
      </c>
      <c r="E29" s="184">
        <f t="shared" si="0"/>
        <v>1</v>
      </c>
      <c r="F29" s="185">
        <f t="shared" si="1"/>
        <v>0</v>
      </c>
      <c r="G29" s="184">
        <f t="shared" si="2"/>
        <v>0</v>
      </c>
      <c r="H29" s="185">
        <f t="shared" si="5"/>
        <v>434</v>
      </c>
      <c r="I29" s="198">
        <f t="shared" si="6"/>
        <v>0.0308238636363636</v>
      </c>
    </row>
    <row r="30" ht="16" customHeight="1" spans="1:9">
      <c r="A30" s="192" t="s">
        <v>82</v>
      </c>
      <c r="B30" s="193">
        <v>33</v>
      </c>
      <c r="C30" s="193">
        <v>0</v>
      </c>
      <c r="D30" s="193">
        <v>0</v>
      </c>
      <c r="E30" s="184"/>
      <c r="F30" s="185"/>
      <c r="G30" s="184"/>
      <c r="H30" s="185"/>
      <c r="I30" s="198"/>
    </row>
    <row r="31" ht="16" customHeight="1" spans="1:9">
      <c r="A31" s="192" t="s">
        <v>83</v>
      </c>
      <c r="B31" s="193">
        <v>39491</v>
      </c>
      <c r="C31" s="193">
        <v>33525</v>
      </c>
      <c r="D31" s="193">
        <v>33525</v>
      </c>
      <c r="E31" s="184">
        <f>D31/C31</f>
        <v>1</v>
      </c>
      <c r="F31" s="185">
        <f>D31-C31</f>
        <v>0</v>
      </c>
      <c r="G31" s="184">
        <f>F31/C31</f>
        <v>0</v>
      </c>
      <c r="H31" s="185">
        <f>D31-B31</f>
        <v>-5966</v>
      </c>
      <c r="I31" s="198">
        <f>H31/B31</f>
        <v>-0.151072396242182</v>
      </c>
    </row>
    <row r="32" ht="16" customHeight="1" spans="1:9">
      <c r="A32" s="192" t="s">
        <v>84</v>
      </c>
      <c r="B32" s="193">
        <v>8026</v>
      </c>
      <c r="C32" s="193">
        <v>2342</v>
      </c>
      <c r="D32" s="193">
        <v>1900</v>
      </c>
      <c r="E32" s="184">
        <f>D32/C32</f>
        <v>0.811272416737831</v>
      </c>
      <c r="F32" s="185">
        <f>D32-C32</f>
        <v>-442</v>
      </c>
      <c r="G32" s="184">
        <f>F32/C32</f>
        <v>-0.188727583262169</v>
      </c>
      <c r="H32" s="185">
        <f>D32-B32</f>
        <v>-6126</v>
      </c>
      <c r="I32" s="198">
        <f>H32/B32</f>
        <v>-0.763269374532769</v>
      </c>
    </row>
    <row r="33" ht="16" customHeight="1" spans="1:9">
      <c r="A33" s="182" t="s">
        <v>85</v>
      </c>
      <c r="B33" s="185">
        <f>B5+B29+B31+B30+B32</f>
        <v>323777</v>
      </c>
      <c r="C33" s="185">
        <f>C5+C29+C31+C30+C32</f>
        <v>410468</v>
      </c>
      <c r="D33" s="185">
        <f>D5+D29+D31+D30+D32</f>
        <v>336228</v>
      </c>
      <c r="E33" s="184">
        <f>D33/C33</f>
        <v>0.819133282009803</v>
      </c>
      <c r="F33" s="185">
        <f>D33-C33</f>
        <v>-74240</v>
      </c>
      <c r="G33" s="184">
        <f>F33/C33</f>
        <v>-0.180866717990197</v>
      </c>
      <c r="H33" s="185">
        <f>D33-B33</f>
        <v>12451</v>
      </c>
      <c r="I33" s="198">
        <f>H33/B33</f>
        <v>0.0384554801607279</v>
      </c>
    </row>
    <row r="34" ht="16" customHeight="1" spans="1:9">
      <c r="A34" s="182" t="s">
        <v>86</v>
      </c>
      <c r="B34" s="193">
        <v>46447</v>
      </c>
      <c r="C34" s="193">
        <v>0</v>
      </c>
      <c r="D34" s="193">
        <v>52156</v>
      </c>
      <c r="E34" s="184"/>
      <c r="F34" s="185">
        <f>D34-C34</f>
        <v>52156</v>
      </c>
      <c r="G34" s="184" t="e">
        <f>F34/C34</f>
        <v>#DIV/0!</v>
      </c>
      <c r="H34" s="185">
        <f>D34-B34</f>
        <v>5709</v>
      </c>
      <c r="I34" s="198">
        <f>H34/B34</f>
        <v>0.122914289405128</v>
      </c>
    </row>
    <row r="35" ht="16" customHeight="1" spans="1:9">
      <c r="A35" s="182" t="s">
        <v>87</v>
      </c>
      <c r="B35" s="194">
        <f>B33+B34</f>
        <v>370224</v>
      </c>
      <c r="C35" s="194">
        <f>C33+C34</f>
        <v>410468</v>
      </c>
      <c r="D35" s="194">
        <f>D33+D34</f>
        <v>388384</v>
      </c>
      <c r="E35" s="184">
        <f>D35/C35</f>
        <v>0.946197998382334</v>
      </c>
      <c r="F35" s="185">
        <f>D35-C35</f>
        <v>-22084</v>
      </c>
      <c r="G35" s="184">
        <f>F35/C35</f>
        <v>-0.0538020016176657</v>
      </c>
      <c r="H35" s="185">
        <f>D35-B35</f>
        <v>18160</v>
      </c>
      <c r="I35" s="198">
        <f>H35/B35</f>
        <v>0.0490513851073944</v>
      </c>
    </row>
    <row r="36" hidden="1" spans="4:4">
      <c r="D36">
        <f>D35-'1.一般公共预算收入调整表'!D41</f>
        <v>0</v>
      </c>
    </row>
    <row r="37" hidden="1"/>
    <row r="38" hidden="1" spans="3:4">
      <c r="C38" t="s">
        <v>88</v>
      </c>
      <c r="D38">
        <v>28567</v>
      </c>
    </row>
    <row r="39" hidden="1" spans="3:4">
      <c r="C39" t="s">
        <v>89</v>
      </c>
      <c r="D39">
        <v>1000</v>
      </c>
    </row>
    <row r="40" hidden="1" spans="3:4">
      <c r="C40" t="s">
        <v>90</v>
      </c>
      <c r="D40">
        <v>52537</v>
      </c>
    </row>
    <row r="41" spans="3:3">
      <c r="C41" s="26"/>
    </row>
    <row r="42" hidden="1"/>
    <row r="43" hidden="1" spans="3:4">
      <c r="C43" s="195"/>
      <c r="D43" s="195">
        <v>80001</v>
      </c>
    </row>
    <row r="44" hidden="1" spans="3:4">
      <c r="C44" s="195"/>
      <c r="D44" s="195">
        <v>25460</v>
      </c>
    </row>
    <row r="45" hidden="1" spans="3:4">
      <c r="C45" s="195"/>
      <c r="D45" s="195">
        <v>54541</v>
      </c>
    </row>
    <row r="46" spans="3:3">
      <c r="C46" s="196"/>
    </row>
    <row r="47" spans="3:3">
      <c r="C47" s="26"/>
    </row>
    <row r="48" spans="3:3">
      <c r="C48" s="26"/>
    </row>
    <row r="49" spans="3:3">
      <c r="C49" s="26"/>
    </row>
    <row r="50" spans="3:3">
      <c r="C50" s="26"/>
    </row>
    <row r="51" spans="3:3">
      <c r="C51" s="26"/>
    </row>
    <row r="52" spans="3:3">
      <c r="C52" s="26"/>
    </row>
    <row r="53" spans="3:3">
      <c r="C53" s="26"/>
    </row>
  </sheetData>
  <mergeCells count="8">
    <mergeCell ref="A1:I1"/>
    <mergeCell ref="F3:G3"/>
    <mergeCell ref="H3:I3"/>
    <mergeCell ref="A3:A4"/>
    <mergeCell ref="B3:B4"/>
    <mergeCell ref="C3:C4"/>
    <mergeCell ref="D3:D4"/>
    <mergeCell ref="E3:E4"/>
  </mergeCells>
  <printOptions horizontalCentered="1" verticalCentered="1"/>
  <pageMargins left="0.751388888888889" right="0.751388888888889" top="0.393055555555556" bottom="1" header="0.5" footer="0.5"/>
  <pageSetup paperSize="9" scale="74"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R43"/>
  <sheetViews>
    <sheetView workbookViewId="0">
      <pane ySplit="5" topLeftCell="A6" activePane="bottomLeft" state="frozen"/>
      <selection/>
      <selection pane="bottomLeft" activeCell="B17" sqref="B17"/>
    </sheetView>
  </sheetViews>
  <sheetFormatPr defaultColWidth="9" defaultRowHeight="14.25"/>
  <cols>
    <col min="1" max="1" width="37.25" style="113" customWidth="1"/>
    <col min="2" max="6" width="13.625" style="146" customWidth="1"/>
    <col min="7" max="7" width="15.375" style="146" customWidth="1"/>
    <col min="8" max="8" width="13.625" style="146" customWidth="1"/>
    <col min="9" max="9" width="50.375" style="113" customWidth="1"/>
    <col min="10" max="10" width="18.625" style="114" customWidth="1"/>
    <col min="11" max="14" width="15.375" style="113" customWidth="1"/>
    <col min="15" max="15" width="15.375" style="114" customWidth="1"/>
    <col min="16" max="16" width="13.125" style="114" customWidth="1"/>
    <col min="17" max="17" width="9" style="113"/>
    <col min="18" max="18" width="9.5" style="113"/>
    <col min="19" max="16384" width="9" style="113"/>
  </cols>
  <sheetData>
    <row r="1" s="113" customFormat="1" ht="35.25" spans="1:16">
      <c r="A1" s="98" t="s">
        <v>91</v>
      </c>
      <c r="B1" s="98"/>
      <c r="C1" s="98"/>
      <c r="D1" s="98"/>
      <c r="E1" s="98"/>
      <c r="F1" s="98"/>
      <c r="G1" s="98"/>
      <c r="H1" s="98"/>
      <c r="I1" s="98"/>
      <c r="J1" s="98"/>
      <c r="K1" s="98"/>
      <c r="L1" s="98"/>
      <c r="M1" s="98"/>
      <c r="N1" s="98"/>
      <c r="O1" s="98"/>
      <c r="P1" s="98"/>
    </row>
    <row r="2" s="113" customFormat="1" spans="1:16">
      <c r="A2" s="114"/>
      <c r="B2" s="114"/>
      <c r="C2" s="114"/>
      <c r="D2" s="114"/>
      <c r="E2" s="114"/>
      <c r="F2" s="114"/>
      <c r="G2" s="114"/>
      <c r="H2" s="114"/>
      <c r="I2" s="114"/>
      <c r="J2" s="114"/>
      <c r="O2" s="114"/>
      <c r="P2" s="114"/>
    </row>
    <row r="3" s="113" customFormat="1" spans="1:16">
      <c r="A3" s="147"/>
      <c r="B3" s="148"/>
      <c r="C3" s="148"/>
      <c r="D3" s="148"/>
      <c r="E3" s="148"/>
      <c r="F3" s="148"/>
      <c r="G3" s="148"/>
      <c r="H3" s="148"/>
      <c r="I3" s="7"/>
      <c r="J3" s="164"/>
      <c r="K3" s="7"/>
      <c r="L3" s="7"/>
      <c r="M3" s="7"/>
      <c r="N3" s="7"/>
      <c r="O3" s="165"/>
      <c r="P3" s="140"/>
    </row>
    <row r="4" s="144" customFormat="1" ht="27.95" customHeight="1" spans="1:16">
      <c r="A4" s="119" t="s">
        <v>92</v>
      </c>
      <c r="B4" s="149"/>
      <c r="C4" s="149"/>
      <c r="D4" s="149"/>
      <c r="E4" s="149"/>
      <c r="F4" s="149"/>
      <c r="G4" s="149"/>
      <c r="H4" s="150"/>
      <c r="I4" s="119" t="s">
        <v>93</v>
      </c>
      <c r="J4" s="149"/>
      <c r="K4" s="166"/>
      <c r="L4" s="166"/>
      <c r="M4" s="166"/>
      <c r="N4" s="166"/>
      <c r="O4" s="149"/>
      <c r="P4" s="150"/>
    </row>
    <row r="5" s="145" customFormat="1" ht="38.25" customHeight="1" spans="1:16">
      <c r="A5" s="124" t="s">
        <v>94</v>
      </c>
      <c r="B5" s="151" t="s">
        <v>95</v>
      </c>
      <c r="C5" s="151" t="s">
        <v>4</v>
      </c>
      <c r="D5" s="151" t="s">
        <v>96</v>
      </c>
      <c r="E5" s="151" t="s">
        <v>97</v>
      </c>
      <c r="F5" s="124" t="s">
        <v>98</v>
      </c>
      <c r="G5" s="124" t="s">
        <v>99</v>
      </c>
      <c r="H5" s="124" t="s">
        <v>100</v>
      </c>
      <c r="I5" s="124" t="s">
        <v>94</v>
      </c>
      <c r="J5" s="151" t="s">
        <v>95</v>
      </c>
      <c r="K5" s="151" t="s">
        <v>101</v>
      </c>
      <c r="L5" s="151" t="s">
        <v>102</v>
      </c>
      <c r="M5" s="151" t="s">
        <v>97</v>
      </c>
      <c r="N5" s="124" t="s">
        <v>98</v>
      </c>
      <c r="O5" s="124" t="s">
        <v>99</v>
      </c>
      <c r="P5" s="124" t="s">
        <v>100</v>
      </c>
    </row>
    <row r="6" s="144" customFormat="1" ht="38.25" customHeight="1" spans="1:16">
      <c r="A6" s="152" t="s">
        <v>103</v>
      </c>
      <c r="B6" s="153">
        <f>SUM(B7:B12,B15:B18)</f>
        <v>50895</v>
      </c>
      <c r="C6" s="153">
        <f>SUM(C7:C12,C15:C18)</f>
        <v>72705</v>
      </c>
      <c r="D6" s="153">
        <f>SUM(D7:D12,D15:D18)</f>
        <v>66811</v>
      </c>
      <c r="E6" s="153">
        <f>D6-C6</f>
        <v>-5894</v>
      </c>
      <c r="F6" s="154">
        <f>D6/C6</f>
        <v>0.918932673131146</v>
      </c>
      <c r="G6" s="155">
        <f>D6-B6</f>
        <v>15916</v>
      </c>
      <c r="H6" s="154">
        <f>G6/B6</f>
        <v>0.312722271342961</v>
      </c>
      <c r="I6" s="141" t="s">
        <v>104</v>
      </c>
      <c r="J6" s="157">
        <f>J7+J8</f>
        <v>539</v>
      </c>
      <c r="K6" s="157">
        <f>K7+K8</f>
        <v>494</v>
      </c>
      <c r="L6" s="157">
        <f>L7+L8</f>
        <v>468</v>
      </c>
      <c r="M6" s="157">
        <f>L6-K6</f>
        <v>-26</v>
      </c>
      <c r="N6" s="167">
        <f>L6/K6</f>
        <v>0.947368421052632</v>
      </c>
      <c r="O6" s="157">
        <f>L6-J6</f>
        <v>-71</v>
      </c>
      <c r="P6" s="168">
        <f>O6/J6</f>
        <v>-0.131725417439703</v>
      </c>
    </row>
    <row r="7" s="113" customFormat="1" ht="27.95" customHeight="1" spans="1:16">
      <c r="A7" s="156" t="s">
        <v>105</v>
      </c>
      <c r="B7" s="157"/>
      <c r="C7" s="157"/>
      <c r="D7" s="158"/>
      <c r="E7" s="153"/>
      <c r="F7" s="154"/>
      <c r="G7" s="155"/>
      <c r="H7" s="154"/>
      <c r="I7" s="156" t="s">
        <v>106</v>
      </c>
      <c r="J7" s="157">
        <v>523</v>
      </c>
      <c r="K7" s="157">
        <v>476</v>
      </c>
      <c r="L7" s="157">
        <v>459</v>
      </c>
      <c r="M7" s="157">
        <f t="shared" ref="M7:M34" si="0">L7-K7</f>
        <v>-17</v>
      </c>
      <c r="N7" s="167">
        <f t="shared" ref="N7:N34" si="1">L7/K7</f>
        <v>0.964285714285714</v>
      </c>
      <c r="O7" s="157">
        <f>L7-J7</f>
        <v>-64</v>
      </c>
      <c r="P7" s="168">
        <f>O7/J7</f>
        <v>-0.122370936902486</v>
      </c>
    </row>
    <row r="8" s="113" customFormat="1" ht="27.95" customHeight="1" spans="1:16">
      <c r="A8" s="156" t="s">
        <v>107</v>
      </c>
      <c r="B8" s="157"/>
      <c r="C8" s="157"/>
      <c r="D8" s="157"/>
      <c r="E8" s="153"/>
      <c r="F8" s="154"/>
      <c r="G8" s="155"/>
      <c r="H8" s="154"/>
      <c r="I8" s="156" t="s">
        <v>108</v>
      </c>
      <c r="J8" s="157">
        <v>16</v>
      </c>
      <c r="K8" s="157">
        <v>18</v>
      </c>
      <c r="L8" s="157">
        <v>9</v>
      </c>
      <c r="M8" s="157">
        <f t="shared" si="0"/>
        <v>-9</v>
      </c>
      <c r="N8" s="167">
        <f t="shared" si="1"/>
        <v>0.5</v>
      </c>
      <c r="O8" s="157">
        <f>L8-J8</f>
        <v>-7</v>
      </c>
      <c r="P8" s="168">
        <f>O8/J8</f>
        <v>-0.4375</v>
      </c>
    </row>
    <row r="9" s="113" customFormat="1" ht="27.95" customHeight="1" spans="1:16">
      <c r="A9" s="159" t="s">
        <v>109</v>
      </c>
      <c r="B9" s="157">
        <v>46425</v>
      </c>
      <c r="C9" s="157">
        <v>62562</v>
      </c>
      <c r="D9" s="157">
        <v>58294</v>
      </c>
      <c r="E9" s="153">
        <f t="shared" ref="E7:E35" si="2">D9-C9</f>
        <v>-4268</v>
      </c>
      <c r="F9" s="154">
        <f>D9/C9</f>
        <v>0.931779674562834</v>
      </c>
      <c r="G9" s="155">
        <f t="shared" ref="G7:G35" si="3">D9-B9</f>
        <v>11869</v>
      </c>
      <c r="H9" s="154">
        <f t="shared" ref="H7:H35" si="4">G9/B9</f>
        <v>0.255659666128164</v>
      </c>
      <c r="I9" s="141" t="s">
        <v>110</v>
      </c>
      <c r="J9" s="157">
        <f>J10+J11</f>
        <v>0</v>
      </c>
      <c r="K9" s="157">
        <f>K10+K11</f>
        <v>2</v>
      </c>
      <c r="L9" s="157">
        <f>L10+L11</f>
        <v>0</v>
      </c>
      <c r="M9" s="157">
        <f t="shared" si="0"/>
        <v>-2</v>
      </c>
      <c r="N9" s="167">
        <f t="shared" si="1"/>
        <v>0</v>
      </c>
      <c r="O9" s="157">
        <f>L9-J9</f>
        <v>0</v>
      </c>
      <c r="P9" s="168" t="e">
        <f>O9/J9</f>
        <v>#DIV/0!</v>
      </c>
    </row>
    <row r="10" s="113" customFormat="1" ht="27.95" customHeight="1" spans="1:16">
      <c r="A10" s="159" t="s">
        <v>111</v>
      </c>
      <c r="B10" s="157">
        <v>2043</v>
      </c>
      <c r="C10" s="157">
        <v>2493</v>
      </c>
      <c r="D10" s="157">
        <v>0</v>
      </c>
      <c r="E10" s="153">
        <f t="shared" si="2"/>
        <v>-2493</v>
      </c>
      <c r="F10" s="154">
        <f>D10/C10</f>
        <v>0</v>
      </c>
      <c r="G10" s="155">
        <f t="shared" si="3"/>
        <v>-2043</v>
      </c>
      <c r="H10" s="154">
        <f t="shared" si="4"/>
        <v>-1</v>
      </c>
      <c r="I10" s="156" t="s">
        <v>112</v>
      </c>
      <c r="J10" s="157"/>
      <c r="K10" s="157">
        <v>2</v>
      </c>
      <c r="L10" s="157"/>
      <c r="M10" s="157">
        <f t="shared" si="0"/>
        <v>-2</v>
      </c>
      <c r="N10" s="167">
        <f t="shared" si="1"/>
        <v>0</v>
      </c>
      <c r="O10" s="157">
        <f>L10-J10</f>
        <v>0</v>
      </c>
      <c r="P10" s="168" t="e">
        <f>O10/J10</f>
        <v>#DIV/0!</v>
      </c>
    </row>
    <row r="11" s="113" customFormat="1" ht="27.95" customHeight="1" spans="1:16">
      <c r="A11" s="159" t="s">
        <v>113</v>
      </c>
      <c r="B11" s="157"/>
      <c r="C11" s="157"/>
      <c r="D11" s="157"/>
      <c r="E11" s="153"/>
      <c r="F11" s="154"/>
      <c r="G11" s="155"/>
      <c r="H11" s="154"/>
      <c r="I11" s="156" t="s">
        <v>114</v>
      </c>
      <c r="J11" s="157"/>
      <c r="K11" s="157"/>
      <c r="L11" s="157"/>
      <c r="M11" s="157"/>
      <c r="N11" s="167"/>
      <c r="O11" s="157"/>
      <c r="P11" s="168"/>
    </row>
    <row r="12" s="113" customFormat="1" ht="27.95" customHeight="1" spans="1:16">
      <c r="A12" s="159" t="s">
        <v>115</v>
      </c>
      <c r="B12" s="157">
        <f>SUM(B13:B14)</f>
        <v>104</v>
      </c>
      <c r="C12" s="157">
        <f>SUM(C13:C14)</f>
        <v>100</v>
      </c>
      <c r="D12" s="157">
        <f>SUM(D13:D14)</f>
        <v>68</v>
      </c>
      <c r="E12" s="153">
        <f t="shared" si="2"/>
        <v>-32</v>
      </c>
      <c r="F12" s="154">
        <f>D12/C12</f>
        <v>0.68</v>
      </c>
      <c r="G12" s="155">
        <f t="shared" si="3"/>
        <v>-36</v>
      </c>
      <c r="H12" s="154">
        <f t="shared" si="4"/>
        <v>-0.346153846153846</v>
      </c>
      <c r="I12" s="141" t="s">
        <v>116</v>
      </c>
      <c r="J12" s="157">
        <f>SUM(J13:J19)</f>
        <v>21662</v>
      </c>
      <c r="K12" s="157">
        <f>SUM(K13:K19)</f>
        <v>34210</v>
      </c>
      <c r="L12" s="157">
        <f>SUM(L13:L21)</f>
        <v>25064</v>
      </c>
      <c r="M12" s="157">
        <f t="shared" si="0"/>
        <v>-9146</v>
      </c>
      <c r="N12" s="167">
        <f t="shared" si="1"/>
        <v>0.732651271558024</v>
      </c>
      <c r="O12" s="157">
        <f>L12-J12</f>
        <v>3402</v>
      </c>
      <c r="P12" s="168">
        <f>O12/J12</f>
        <v>0.157049210599206</v>
      </c>
    </row>
    <row r="13" s="113" customFormat="1" ht="27.95" customHeight="1" spans="1:16">
      <c r="A13" s="160" t="s">
        <v>117</v>
      </c>
      <c r="B13" s="157"/>
      <c r="C13" s="157"/>
      <c r="D13" s="157"/>
      <c r="E13" s="153"/>
      <c r="F13" s="154"/>
      <c r="G13" s="155"/>
      <c r="H13" s="154"/>
      <c r="I13" s="156" t="s">
        <v>118</v>
      </c>
      <c r="J13" s="157"/>
      <c r="K13" s="157"/>
      <c r="L13" s="157"/>
      <c r="M13" s="157"/>
      <c r="N13" s="167"/>
      <c r="O13" s="157"/>
      <c r="P13" s="168"/>
    </row>
    <row r="14" s="113" customFormat="1" ht="28.5" customHeight="1" spans="1:18">
      <c r="A14" s="160" t="s">
        <v>119</v>
      </c>
      <c r="B14" s="157">
        <v>104</v>
      </c>
      <c r="C14" s="157">
        <v>100</v>
      </c>
      <c r="D14" s="157">
        <v>68</v>
      </c>
      <c r="E14" s="153">
        <f t="shared" si="2"/>
        <v>-32</v>
      </c>
      <c r="F14" s="154">
        <f>D14/C14</f>
        <v>0.68</v>
      </c>
      <c r="G14" s="155">
        <f t="shared" si="3"/>
        <v>-36</v>
      </c>
      <c r="H14" s="154">
        <f t="shared" si="4"/>
        <v>-0.346153846153846</v>
      </c>
      <c r="I14" s="156" t="s">
        <v>120</v>
      </c>
      <c r="J14" s="157">
        <v>11377</v>
      </c>
      <c r="K14" s="157">
        <v>20116</v>
      </c>
      <c r="L14" s="157">
        <v>15791</v>
      </c>
      <c r="M14" s="157">
        <f t="shared" si="0"/>
        <v>-4325</v>
      </c>
      <c r="N14" s="167">
        <f t="shared" si="1"/>
        <v>0.784997017299662</v>
      </c>
      <c r="O14" s="157">
        <f>L14-J14</f>
        <v>4414</v>
      </c>
      <c r="P14" s="168">
        <f>O14/J14</f>
        <v>0.387975740529138</v>
      </c>
      <c r="R14" s="173"/>
    </row>
    <row r="15" s="113" customFormat="1" ht="27.95" customHeight="1" spans="1:18">
      <c r="A15" s="159" t="s">
        <v>121</v>
      </c>
      <c r="B15" s="157"/>
      <c r="C15" s="157">
        <v>5000</v>
      </c>
      <c r="D15" s="157">
        <v>7030</v>
      </c>
      <c r="E15" s="153">
        <f t="shared" si="2"/>
        <v>2030</v>
      </c>
      <c r="F15" s="154">
        <f>D15/C15</f>
        <v>1.406</v>
      </c>
      <c r="G15" s="155">
        <f t="shared" si="3"/>
        <v>7030</v>
      </c>
      <c r="H15" s="154"/>
      <c r="I15" s="156" t="s">
        <v>122</v>
      </c>
      <c r="J15" s="157">
        <v>1797</v>
      </c>
      <c r="K15" s="157">
        <v>2374</v>
      </c>
      <c r="L15" s="157">
        <v>0</v>
      </c>
      <c r="M15" s="157">
        <f t="shared" si="0"/>
        <v>-2374</v>
      </c>
      <c r="N15" s="167">
        <f t="shared" si="1"/>
        <v>0</v>
      </c>
      <c r="O15" s="157">
        <f>L15-J15</f>
        <v>-1797</v>
      </c>
      <c r="P15" s="168">
        <f>O15/J15</f>
        <v>-1</v>
      </c>
      <c r="R15" s="173"/>
    </row>
    <row r="16" s="113" customFormat="1" ht="27.95" customHeight="1" spans="1:16">
      <c r="A16" s="159" t="s">
        <v>123</v>
      </c>
      <c r="B16" s="157">
        <v>289</v>
      </c>
      <c r="C16" s="157">
        <v>350</v>
      </c>
      <c r="D16" s="157">
        <v>0</v>
      </c>
      <c r="E16" s="153">
        <f t="shared" si="2"/>
        <v>-350</v>
      </c>
      <c r="F16" s="154">
        <f>D16/C16</f>
        <v>0</v>
      </c>
      <c r="G16" s="155">
        <f t="shared" si="3"/>
        <v>-289</v>
      </c>
      <c r="H16" s="154">
        <f t="shared" si="4"/>
        <v>-1</v>
      </c>
      <c r="I16" s="156" t="s">
        <v>124</v>
      </c>
      <c r="J16" s="157"/>
      <c r="K16" s="157"/>
      <c r="L16" s="157"/>
      <c r="M16" s="157"/>
      <c r="N16" s="167"/>
      <c r="O16" s="157"/>
      <c r="P16" s="168"/>
    </row>
    <row r="17" s="113" customFormat="1" ht="27.95" customHeight="1" spans="1:16">
      <c r="A17" s="159" t="s">
        <v>125</v>
      </c>
      <c r="B17" s="157"/>
      <c r="C17" s="157"/>
      <c r="D17" s="157"/>
      <c r="E17" s="153"/>
      <c r="F17" s="154"/>
      <c r="G17" s="155"/>
      <c r="H17" s="154"/>
      <c r="I17" s="169" t="s">
        <v>126</v>
      </c>
      <c r="J17" s="157"/>
      <c r="K17" s="157"/>
      <c r="L17" s="157"/>
      <c r="M17" s="157"/>
      <c r="N17" s="167"/>
      <c r="O17" s="157">
        <f>L17-J17</f>
        <v>0</v>
      </c>
      <c r="P17" s="168" t="e">
        <f>O17/J17</f>
        <v>#DIV/0!</v>
      </c>
    </row>
    <row r="18" s="113" customFormat="1" ht="48.75" customHeight="1" spans="1:16">
      <c r="A18" s="159" t="s">
        <v>127</v>
      </c>
      <c r="B18" s="157">
        <v>2034</v>
      </c>
      <c r="C18" s="157">
        <v>2200</v>
      </c>
      <c r="D18" s="157">
        <v>1419</v>
      </c>
      <c r="E18" s="153">
        <f t="shared" si="2"/>
        <v>-781</v>
      </c>
      <c r="F18" s="154">
        <f>D18/C18</f>
        <v>0.645</v>
      </c>
      <c r="G18" s="155">
        <f t="shared" si="3"/>
        <v>-615</v>
      </c>
      <c r="H18" s="154">
        <f t="shared" si="4"/>
        <v>-0.3023598820059</v>
      </c>
      <c r="I18" s="156" t="s">
        <v>128</v>
      </c>
      <c r="J18" s="157">
        <v>6505</v>
      </c>
      <c r="K18" s="157">
        <v>9591</v>
      </c>
      <c r="L18" s="157">
        <v>7804</v>
      </c>
      <c r="M18" s="157">
        <f t="shared" si="0"/>
        <v>-1787</v>
      </c>
      <c r="N18" s="167">
        <f t="shared" si="1"/>
        <v>0.813679491189657</v>
      </c>
      <c r="O18" s="157">
        <f>L18-J18</f>
        <v>1299</v>
      </c>
      <c r="P18" s="168">
        <f>O18/J18</f>
        <v>0.199692544196772</v>
      </c>
    </row>
    <row r="19" s="113" customFormat="1" ht="27.75" customHeight="1" spans="1:16">
      <c r="A19" s="159"/>
      <c r="B19" s="157"/>
      <c r="C19" s="157"/>
      <c r="D19" s="157"/>
      <c r="E19" s="153"/>
      <c r="F19" s="154"/>
      <c r="G19" s="155"/>
      <c r="H19" s="154"/>
      <c r="I19" s="156" t="s">
        <v>129</v>
      </c>
      <c r="J19" s="157">
        <v>1983</v>
      </c>
      <c r="K19" s="157">
        <v>2129</v>
      </c>
      <c r="L19" s="157">
        <v>1469</v>
      </c>
      <c r="M19" s="157">
        <f t="shared" si="0"/>
        <v>-660</v>
      </c>
      <c r="N19" s="167">
        <f t="shared" si="1"/>
        <v>0.689995302959136</v>
      </c>
      <c r="O19" s="157">
        <f>L19-J19</f>
        <v>-514</v>
      </c>
      <c r="P19" s="168">
        <f>O19/J19</f>
        <v>-0.259203227433182</v>
      </c>
    </row>
    <row r="20" s="113" customFormat="1" ht="27.75" customHeight="1" spans="1:16">
      <c r="A20" s="159"/>
      <c r="B20" s="157"/>
      <c r="C20" s="157"/>
      <c r="D20" s="157"/>
      <c r="E20" s="153"/>
      <c r="F20" s="154"/>
      <c r="G20" s="155"/>
      <c r="H20" s="154"/>
      <c r="I20" s="156" t="s">
        <v>130</v>
      </c>
      <c r="J20" s="157"/>
      <c r="K20" s="157"/>
      <c r="L20" s="157"/>
      <c r="M20" s="157"/>
      <c r="N20" s="167"/>
      <c r="O20" s="157"/>
      <c r="P20" s="168"/>
    </row>
    <row r="21" s="113" customFormat="1" ht="27.75" customHeight="1" spans="1:16">
      <c r="A21" s="159"/>
      <c r="B21" s="157"/>
      <c r="C21" s="157"/>
      <c r="D21" s="157"/>
      <c r="E21" s="153"/>
      <c r="F21" s="154"/>
      <c r="G21" s="155"/>
      <c r="H21" s="154"/>
      <c r="I21" s="156" t="s">
        <v>131</v>
      </c>
      <c r="J21" s="157"/>
      <c r="K21" s="157"/>
      <c r="L21" s="157"/>
      <c r="M21" s="157"/>
      <c r="N21" s="167"/>
      <c r="O21" s="157"/>
      <c r="P21" s="168"/>
    </row>
    <row r="22" s="113" customFormat="1" ht="27.95" customHeight="1" spans="1:16">
      <c r="A22" s="159"/>
      <c r="B22" s="157"/>
      <c r="C22" s="157"/>
      <c r="D22" s="157"/>
      <c r="E22" s="153"/>
      <c r="F22" s="154"/>
      <c r="G22" s="155"/>
      <c r="H22" s="154"/>
      <c r="I22" s="141" t="s">
        <v>132</v>
      </c>
      <c r="J22" s="157">
        <f>J23</f>
        <v>3</v>
      </c>
      <c r="K22" s="157">
        <f>K23</f>
        <v>8</v>
      </c>
      <c r="L22" s="157">
        <f>L23</f>
        <v>5</v>
      </c>
      <c r="M22" s="157">
        <f t="shared" si="0"/>
        <v>-3</v>
      </c>
      <c r="N22" s="167">
        <f t="shared" si="1"/>
        <v>0.625</v>
      </c>
      <c r="O22" s="157">
        <f>L22-J22</f>
        <v>2</v>
      </c>
      <c r="P22" s="168">
        <f>O22/J22</f>
        <v>0.666666666666667</v>
      </c>
    </row>
    <row r="23" s="113" customFormat="1" ht="27.95" customHeight="1" spans="1:16">
      <c r="A23" s="160"/>
      <c r="B23" s="157"/>
      <c r="C23" s="157"/>
      <c r="D23" s="157"/>
      <c r="E23" s="153"/>
      <c r="F23" s="154"/>
      <c r="G23" s="155"/>
      <c r="H23" s="154"/>
      <c r="I23" s="169" t="s">
        <v>133</v>
      </c>
      <c r="J23" s="157">
        <v>3</v>
      </c>
      <c r="K23" s="157">
        <v>8</v>
      </c>
      <c r="L23" s="157">
        <v>5</v>
      </c>
      <c r="M23" s="157">
        <f t="shared" si="0"/>
        <v>-3</v>
      </c>
      <c r="N23" s="167">
        <f t="shared" si="1"/>
        <v>0.625</v>
      </c>
      <c r="O23" s="157">
        <f>L23-J23</f>
        <v>2</v>
      </c>
      <c r="P23" s="168">
        <f>O23/J23</f>
        <v>0.666666666666667</v>
      </c>
    </row>
    <row r="24" s="113" customFormat="1" ht="27.95" customHeight="1" spans="1:16">
      <c r="A24" s="159"/>
      <c r="B24" s="157"/>
      <c r="C24" s="157"/>
      <c r="D24" s="157"/>
      <c r="E24" s="153"/>
      <c r="F24" s="154"/>
      <c r="G24" s="155"/>
      <c r="H24" s="154"/>
      <c r="I24" s="141" t="s">
        <v>134</v>
      </c>
      <c r="J24" s="157">
        <f>J25+J26</f>
        <v>15802</v>
      </c>
      <c r="K24" s="157">
        <f>K25+K26</f>
        <v>110957</v>
      </c>
      <c r="L24" s="157">
        <f>L25+L26</f>
        <v>97086</v>
      </c>
      <c r="M24" s="157">
        <f t="shared" si="0"/>
        <v>-13871</v>
      </c>
      <c r="N24" s="167">
        <f t="shared" si="1"/>
        <v>0.874987607812035</v>
      </c>
      <c r="O24" s="157">
        <f>L24-J24</f>
        <v>81284</v>
      </c>
      <c r="P24" s="168">
        <f>O24/J24</f>
        <v>5.14390583470447</v>
      </c>
    </row>
    <row r="25" s="113" customFormat="1" ht="27.95" customHeight="1" spans="1:16">
      <c r="A25" s="159"/>
      <c r="B25" s="157"/>
      <c r="C25" s="157"/>
      <c r="D25" s="157"/>
      <c r="E25" s="153"/>
      <c r="F25" s="154"/>
      <c r="G25" s="155"/>
      <c r="H25" s="154"/>
      <c r="I25" s="156" t="s">
        <v>135</v>
      </c>
      <c r="J25" s="157">
        <v>359</v>
      </c>
      <c r="K25" s="157">
        <v>400</v>
      </c>
      <c r="L25" s="157">
        <v>401</v>
      </c>
      <c r="M25" s="157">
        <f t="shared" si="0"/>
        <v>1</v>
      </c>
      <c r="N25" s="167">
        <f t="shared" si="1"/>
        <v>1.0025</v>
      </c>
      <c r="O25" s="157">
        <f>L25-J25</f>
        <v>42</v>
      </c>
      <c r="P25" s="168">
        <f>O25/J25</f>
        <v>0.116991643454039</v>
      </c>
    </row>
    <row r="26" s="113" customFormat="1" ht="27.95" customHeight="1" spans="1:16">
      <c r="A26" s="159"/>
      <c r="B26" s="157"/>
      <c r="C26" s="157"/>
      <c r="D26" s="157"/>
      <c r="E26" s="153"/>
      <c r="F26" s="154"/>
      <c r="G26" s="155"/>
      <c r="H26" s="154"/>
      <c r="I26" s="156" t="s">
        <v>136</v>
      </c>
      <c r="J26" s="157">
        <v>15443</v>
      </c>
      <c r="K26" s="157">
        <v>110557</v>
      </c>
      <c r="L26" s="157">
        <v>96685</v>
      </c>
      <c r="M26" s="157">
        <f t="shared" si="0"/>
        <v>-13872</v>
      </c>
      <c r="N26" s="167">
        <f t="shared" si="1"/>
        <v>0.874526262470943</v>
      </c>
      <c r="O26" s="157"/>
      <c r="P26" s="168"/>
    </row>
    <row r="27" s="113" customFormat="1" ht="27.95" customHeight="1" spans="1:16">
      <c r="A27" s="159"/>
      <c r="B27" s="157"/>
      <c r="C27" s="157"/>
      <c r="D27" s="157"/>
      <c r="E27" s="153"/>
      <c r="F27" s="154"/>
      <c r="G27" s="155"/>
      <c r="H27" s="154"/>
      <c r="I27" s="170" t="s">
        <v>137</v>
      </c>
      <c r="J27" s="157">
        <v>4522</v>
      </c>
      <c r="K27" s="157">
        <v>6416</v>
      </c>
      <c r="L27" s="157">
        <v>8177</v>
      </c>
      <c r="M27" s="157">
        <f t="shared" si="0"/>
        <v>1761</v>
      </c>
      <c r="N27" s="167">
        <f t="shared" si="1"/>
        <v>1.27447007481297</v>
      </c>
      <c r="O27" s="157">
        <f t="shared" ref="O27:O33" si="5">L27-J27</f>
        <v>3655</v>
      </c>
      <c r="P27" s="168">
        <f t="shared" ref="P27:P33" si="6">O27/J27</f>
        <v>0.808270676691729</v>
      </c>
    </row>
    <row r="28" s="113" customFormat="1" ht="27.95" customHeight="1" spans="1:16">
      <c r="A28" s="161" t="s">
        <v>138</v>
      </c>
      <c r="B28" s="153">
        <v>4916</v>
      </c>
      <c r="C28" s="153">
        <v>6901</v>
      </c>
      <c r="D28" s="153">
        <v>1900</v>
      </c>
      <c r="E28" s="153">
        <f t="shared" si="2"/>
        <v>-5001</v>
      </c>
      <c r="F28" s="154">
        <f>D28/C28</f>
        <v>0.275322417041009</v>
      </c>
      <c r="G28" s="155">
        <f t="shared" si="3"/>
        <v>-3016</v>
      </c>
      <c r="H28" s="154">
        <f t="shared" si="4"/>
        <v>-0.613506916192026</v>
      </c>
      <c r="I28" s="170" t="s">
        <v>139</v>
      </c>
      <c r="J28" s="157">
        <v>63</v>
      </c>
      <c r="K28" s="157">
        <v>100</v>
      </c>
      <c r="L28" s="157">
        <v>64</v>
      </c>
      <c r="M28" s="157">
        <f t="shared" si="0"/>
        <v>-36</v>
      </c>
      <c r="N28" s="167">
        <f t="shared" si="1"/>
        <v>0.64</v>
      </c>
      <c r="O28" s="157">
        <f t="shared" si="5"/>
        <v>1</v>
      </c>
      <c r="P28" s="168">
        <f t="shared" si="6"/>
        <v>0.0158730158730159</v>
      </c>
    </row>
    <row r="29" s="113" customFormat="1" ht="27.95" customHeight="1" spans="1:16">
      <c r="A29" s="161" t="s">
        <v>140</v>
      </c>
      <c r="B29" s="153">
        <v>61000</v>
      </c>
      <c r="C29" s="153">
        <v>65000</v>
      </c>
      <c r="D29" s="153">
        <v>60000</v>
      </c>
      <c r="E29" s="153">
        <f t="shared" si="2"/>
        <v>-5000</v>
      </c>
      <c r="F29" s="154">
        <f>D29/C29</f>
        <v>0.923076923076923</v>
      </c>
      <c r="G29" s="155">
        <f t="shared" si="3"/>
        <v>-1000</v>
      </c>
      <c r="H29" s="154">
        <f t="shared" si="4"/>
        <v>-0.0163934426229508</v>
      </c>
      <c r="I29" s="123" t="s">
        <v>141</v>
      </c>
      <c r="J29" s="153">
        <f>J6+J9+J12+J22+J24+J27+J28</f>
        <v>42591</v>
      </c>
      <c r="K29" s="153">
        <f>K6+K9+K12+K22+K24+K27+K28</f>
        <v>152187</v>
      </c>
      <c r="L29" s="153">
        <f>L6+L9+L12+L22+L24+L27+L28</f>
        <v>130864</v>
      </c>
      <c r="M29" s="153">
        <f t="shared" si="0"/>
        <v>-21323</v>
      </c>
      <c r="N29" s="154">
        <f t="shared" si="1"/>
        <v>0.859889478076314</v>
      </c>
      <c r="O29" s="153">
        <f t="shared" si="5"/>
        <v>88273</v>
      </c>
      <c r="P29" s="171">
        <f t="shared" si="6"/>
        <v>2.07257401798502</v>
      </c>
    </row>
    <row r="30" s="113" customFormat="1" ht="27.95" customHeight="1" spans="1:16">
      <c r="A30" s="161" t="s">
        <v>142</v>
      </c>
      <c r="B30" s="153">
        <v>16019</v>
      </c>
      <c r="C30" s="153">
        <v>12424</v>
      </c>
      <c r="D30" s="153">
        <v>12424</v>
      </c>
      <c r="E30" s="153">
        <f t="shared" si="2"/>
        <v>0</v>
      </c>
      <c r="F30" s="154">
        <f>D30/C30</f>
        <v>1</v>
      </c>
      <c r="G30" s="155">
        <f t="shared" si="3"/>
        <v>-3595</v>
      </c>
      <c r="H30" s="154">
        <f t="shared" si="4"/>
        <v>-0.224421000062426</v>
      </c>
      <c r="I30" s="123" t="s">
        <v>143</v>
      </c>
      <c r="J30" s="153">
        <v>16020</v>
      </c>
      <c r="K30" s="153">
        <v>12424</v>
      </c>
      <c r="L30" s="153">
        <v>12424</v>
      </c>
      <c r="M30" s="153">
        <f t="shared" si="0"/>
        <v>0</v>
      </c>
      <c r="N30" s="154">
        <f t="shared" si="1"/>
        <v>1</v>
      </c>
      <c r="O30" s="153">
        <f t="shared" si="5"/>
        <v>-3596</v>
      </c>
      <c r="P30" s="171">
        <f t="shared" si="6"/>
        <v>-0.224469413233458</v>
      </c>
    </row>
    <row r="31" s="113" customFormat="1" ht="27.95" customHeight="1" spans="1:16">
      <c r="A31" s="161" t="s">
        <v>144</v>
      </c>
      <c r="B31" s="153">
        <v>33</v>
      </c>
      <c r="C31" s="153">
        <v>0</v>
      </c>
      <c r="D31" s="153">
        <v>0</v>
      </c>
      <c r="E31" s="153">
        <f t="shared" si="2"/>
        <v>0</v>
      </c>
      <c r="F31" s="154"/>
      <c r="G31" s="155">
        <f t="shared" si="3"/>
        <v>-33</v>
      </c>
      <c r="H31" s="154">
        <f t="shared" si="4"/>
        <v>-1</v>
      </c>
      <c r="I31" s="123" t="s">
        <v>145</v>
      </c>
      <c r="J31" s="153">
        <v>47090</v>
      </c>
      <c r="K31" s="153">
        <v>50</v>
      </c>
      <c r="L31" s="172">
        <v>11286</v>
      </c>
      <c r="M31" s="153">
        <f t="shared" si="0"/>
        <v>11236</v>
      </c>
      <c r="N31" s="154">
        <f t="shared" si="1"/>
        <v>225.72</v>
      </c>
      <c r="O31" s="153">
        <f t="shared" si="5"/>
        <v>-35804</v>
      </c>
      <c r="P31" s="171">
        <f t="shared" si="6"/>
        <v>-0.760331280526651</v>
      </c>
    </row>
    <row r="32" s="113" customFormat="1" ht="27.95" customHeight="1" spans="1:16">
      <c r="A32" s="162" t="s">
        <v>146</v>
      </c>
      <c r="B32" s="153">
        <v>3270</v>
      </c>
      <c r="C32" s="153">
        <v>47092</v>
      </c>
      <c r="D32" s="153">
        <v>47090</v>
      </c>
      <c r="E32" s="153">
        <f t="shared" si="2"/>
        <v>-2</v>
      </c>
      <c r="F32" s="154">
        <f>D32/C32</f>
        <v>0.999957529941391</v>
      </c>
      <c r="G32" s="155">
        <f t="shared" si="3"/>
        <v>43820</v>
      </c>
      <c r="H32" s="154">
        <f t="shared" si="4"/>
        <v>13.4006116207951</v>
      </c>
      <c r="I32" s="123" t="s">
        <v>147</v>
      </c>
      <c r="J32" s="153">
        <v>30432</v>
      </c>
      <c r="K32" s="153">
        <v>39461</v>
      </c>
      <c r="L32" s="172">
        <v>33651</v>
      </c>
      <c r="M32" s="153">
        <f t="shared" si="0"/>
        <v>-5810</v>
      </c>
      <c r="N32" s="154">
        <f t="shared" si="1"/>
        <v>0.85276602214845</v>
      </c>
      <c r="O32" s="153">
        <f t="shared" si="5"/>
        <v>3219</v>
      </c>
      <c r="P32" s="171">
        <f t="shared" si="6"/>
        <v>0.105776813880126</v>
      </c>
    </row>
    <row r="33" s="144" customFormat="1" ht="53.25" customHeight="1" spans="1:16">
      <c r="A33" s="123" t="s">
        <v>148</v>
      </c>
      <c r="B33" s="153">
        <f>B6+B28+B29+B31+B32+B30</f>
        <v>136133</v>
      </c>
      <c r="C33" s="153">
        <f>C6+C28+C29+C31+C32+C30</f>
        <v>204122</v>
      </c>
      <c r="D33" s="153">
        <f>D6+D28+D29+D31+D32+D30</f>
        <v>188225</v>
      </c>
      <c r="E33" s="153">
        <f t="shared" si="2"/>
        <v>-15897</v>
      </c>
      <c r="F33" s="154">
        <f>D33/C33</f>
        <v>0.922120104643302</v>
      </c>
      <c r="G33" s="155">
        <f t="shared" si="3"/>
        <v>52092</v>
      </c>
      <c r="H33" s="154">
        <f t="shared" si="4"/>
        <v>0.382655197490689</v>
      </c>
      <c r="I33" s="123" t="s">
        <v>149</v>
      </c>
      <c r="J33" s="153">
        <f>J29+J30+J31+J32</f>
        <v>136133</v>
      </c>
      <c r="K33" s="153">
        <f>K29+K30+K31+K32</f>
        <v>204122</v>
      </c>
      <c r="L33" s="153">
        <f>L29+L30+L31+L32</f>
        <v>188225</v>
      </c>
      <c r="M33" s="153">
        <f t="shared" si="0"/>
        <v>-15897</v>
      </c>
      <c r="N33" s="154">
        <f t="shared" si="1"/>
        <v>0.922120104643302</v>
      </c>
      <c r="O33" s="153">
        <f t="shared" si="5"/>
        <v>52092</v>
      </c>
      <c r="P33" s="171">
        <f t="shared" si="6"/>
        <v>0.382655197490689</v>
      </c>
    </row>
    <row r="34" s="113" customFormat="1" ht="44.25" customHeight="1" spans="2:16">
      <c r="B34" s="146"/>
      <c r="C34" s="146"/>
      <c r="D34" s="146"/>
      <c r="E34" s="146"/>
      <c r="F34" s="146"/>
      <c r="G34" s="146"/>
      <c r="H34" s="146"/>
      <c r="J34" s="114"/>
      <c r="O34" s="114"/>
      <c r="P34" s="114"/>
    </row>
    <row r="35" s="144" customFormat="1" ht="27.95" customHeight="1" spans="1:16">
      <c r="A35" s="113"/>
      <c r="B35" s="146"/>
      <c r="C35" s="146"/>
      <c r="D35" s="146"/>
      <c r="E35" s="146"/>
      <c r="F35" s="146"/>
      <c r="G35" s="146"/>
      <c r="H35" s="146"/>
      <c r="I35" s="113"/>
      <c r="J35" s="163"/>
      <c r="K35" s="113"/>
      <c r="L35" s="113"/>
      <c r="M35" s="113"/>
      <c r="N35" s="113"/>
      <c r="O35" s="114"/>
      <c r="P35" s="114"/>
    </row>
    <row r="36" s="113" customFormat="1" spans="2:16">
      <c r="B36" s="146"/>
      <c r="C36" s="146"/>
      <c r="D36" s="146"/>
      <c r="E36" s="146"/>
      <c r="F36" s="146"/>
      <c r="G36" s="146"/>
      <c r="H36" s="146"/>
      <c r="I36" s="173"/>
      <c r="J36" s="174"/>
      <c r="K36" s="173"/>
      <c r="L36" s="173"/>
      <c r="M36" s="173"/>
      <c r="N36" s="173"/>
      <c r="O36" s="174"/>
      <c r="P36" s="114"/>
    </row>
    <row r="37" spans="10:10">
      <c r="J37" s="175"/>
    </row>
    <row r="38" spans="10:15">
      <c r="J38" s="174"/>
      <c r="K38" s="173"/>
      <c r="L38" s="173"/>
      <c r="M38" s="173"/>
      <c r="N38" s="173"/>
      <c r="O38" s="174"/>
    </row>
    <row r="39" spans="3:10">
      <c r="C39" s="163"/>
      <c r="D39" s="163"/>
      <c r="E39" s="163"/>
      <c r="J39" s="163"/>
    </row>
    <row r="40" spans="10:10">
      <c r="J40" s="174"/>
    </row>
    <row r="41" spans="3:10">
      <c r="C41" s="163"/>
      <c r="D41" s="163"/>
      <c r="E41" s="163"/>
      <c r="J41" s="163"/>
    </row>
    <row r="42" spans="9:9">
      <c r="I42" s="173"/>
    </row>
    <row r="43" spans="10:10">
      <c r="J43" s="174"/>
    </row>
  </sheetData>
  <mergeCells count="4">
    <mergeCell ref="A1:P1"/>
    <mergeCell ref="A2:P2"/>
    <mergeCell ref="A4:H4"/>
    <mergeCell ref="I4:P4"/>
  </mergeCells>
  <printOptions horizontalCentered="1"/>
  <pageMargins left="0.314583333333333" right="0.275" top="0.472222222222222" bottom="0.590277777777778" header="0.236111111111111" footer="0.275"/>
  <pageSetup paperSize="9" scale="49" orientation="landscape"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pageSetUpPr fitToPage="1"/>
  </sheetPr>
  <dimension ref="A2:I36"/>
  <sheetViews>
    <sheetView topLeftCell="A8" workbookViewId="0">
      <selection activeCell="A20" sqref="A20"/>
    </sheetView>
  </sheetViews>
  <sheetFormatPr defaultColWidth="9" defaultRowHeight="13.5"/>
  <cols>
    <col min="1" max="1" width="56.125" customWidth="1"/>
    <col min="2" max="2" width="15.625" customWidth="1"/>
    <col min="3" max="3" width="15.625" style="26" customWidth="1"/>
    <col min="4" max="4" width="16" style="112" customWidth="1"/>
    <col min="5" max="6" width="15.625" style="112" customWidth="1"/>
    <col min="7" max="9" width="15.625" customWidth="1"/>
  </cols>
  <sheetData>
    <row r="2" ht="35.25" spans="1:9">
      <c r="A2" s="98" t="s">
        <v>150</v>
      </c>
      <c r="B2" s="98"/>
      <c r="C2" s="98"/>
      <c r="D2" s="98"/>
      <c r="E2" s="98"/>
      <c r="F2" s="98"/>
      <c r="G2" s="98"/>
      <c r="H2" s="98"/>
      <c r="I2" s="98"/>
    </row>
    <row r="3" ht="14.25" spans="1:9">
      <c r="A3" s="113"/>
      <c r="B3" s="114"/>
      <c r="C3" s="114"/>
      <c r="D3" s="114"/>
      <c r="E3" s="114"/>
      <c r="F3" s="114"/>
      <c r="G3" s="114"/>
      <c r="H3" s="114"/>
      <c r="I3" s="140" t="s">
        <v>151</v>
      </c>
    </row>
    <row r="4" ht="14.25" spans="1:9">
      <c r="A4" s="115" t="s">
        <v>152</v>
      </c>
      <c r="B4" s="115" t="s">
        <v>153</v>
      </c>
      <c r="C4" s="116" t="s">
        <v>154</v>
      </c>
      <c r="D4" s="116" t="s">
        <v>155</v>
      </c>
      <c r="E4" s="117" t="s">
        <v>156</v>
      </c>
      <c r="F4" s="118"/>
      <c r="G4" s="119" t="s">
        <v>8</v>
      </c>
      <c r="H4" s="120"/>
      <c r="I4" s="123" t="s">
        <v>9</v>
      </c>
    </row>
    <row r="5" ht="14.25" spans="1:9">
      <c r="A5" s="121"/>
      <c r="B5" s="121"/>
      <c r="C5" s="122"/>
      <c r="D5" s="122"/>
      <c r="E5" s="123" t="s">
        <v>157</v>
      </c>
      <c r="F5" s="124" t="s">
        <v>158</v>
      </c>
      <c r="G5" s="123" t="s">
        <v>157</v>
      </c>
      <c r="H5" s="124" t="s">
        <v>158</v>
      </c>
      <c r="I5" s="123"/>
    </row>
    <row r="6" ht="14.25" spans="1:9">
      <c r="A6" s="123" t="s">
        <v>159</v>
      </c>
      <c r="B6" s="125">
        <f>B7+B8</f>
        <v>1569</v>
      </c>
      <c r="C6" s="126">
        <f>C7+C8</f>
        <v>1510</v>
      </c>
      <c r="D6" s="125">
        <f>D7+D8</f>
        <v>1919</v>
      </c>
      <c r="E6" s="115">
        <f>D6-C6</f>
        <v>409</v>
      </c>
      <c r="F6" s="127">
        <f>E6/C6</f>
        <v>0.270860927152318</v>
      </c>
      <c r="G6" s="123">
        <f>D6-B6</f>
        <v>350</v>
      </c>
      <c r="H6" s="128">
        <f>G6/B6</f>
        <v>0.223072020395156</v>
      </c>
      <c r="I6" s="123"/>
    </row>
    <row r="7" ht="14.25" spans="1:9">
      <c r="A7" s="129" t="s">
        <v>160</v>
      </c>
      <c r="B7" s="130">
        <v>276</v>
      </c>
      <c r="C7" s="126">
        <v>610</v>
      </c>
      <c r="D7" s="130">
        <v>610</v>
      </c>
      <c r="E7" s="115">
        <f>D7-C7</f>
        <v>0</v>
      </c>
      <c r="F7" s="127">
        <f>E7/C7</f>
        <v>0</v>
      </c>
      <c r="G7" s="123">
        <f>D7-B7</f>
        <v>334</v>
      </c>
      <c r="H7" s="128">
        <f>G7/B7</f>
        <v>1.21014492753623</v>
      </c>
      <c r="I7" s="141"/>
    </row>
    <row r="8" ht="14.25" spans="1:9">
      <c r="A8" s="129" t="s">
        <v>161</v>
      </c>
      <c r="B8" s="130">
        <f>B9+B13+B17+B18+B19</f>
        <v>1293</v>
      </c>
      <c r="C8" s="126">
        <f>C9+C13+C17+C18+C19</f>
        <v>900</v>
      </c>
      <c r="D8" s="130">
        <f>D9+D13+D17+D18+D19</f>
        <v>1309</v>
      </c>
      <c r="E8" s="115">
        <f>D8-C8</f>
        <v>409</v>
      </c>
      <c r="F8" s="127">
        <f>E8/C8</f>
        <v>0.454444444444444</v>
      </c>
      <c r="G8" s="123">
        <f>D8-B8</f>
        <v>16</v>
      </c>
      <c r="H8" s="128">
        <f>G8/B8</f>
        <v>0.0123743232791957</v>
      </c>
      <c r="I8" s="142"/>
    </row>
    <row r="9" ht="14.25" spans="1:9">
      <c r="A9" s="131" t="s">
        <v>162</v>
      </c>
      <c r="B9" s="132">
        <f>SUM(B10:B12)</f>
        <v>683</v>
      </c>
      <c r="C9" s="133">
        <f>SUM(C10:C12)</f>
        <v>300</v>
      </c>
      <c r="D9" s="132">
        <f>SUM(D10:D12)</f>
        <v>300</v>
      </c>
      <c r="E9" s="115">
        <f>D9-C9</f>
        <v>0</v>
      </c>
      <c r="F9" s="127">
        <f>E9/C9</f>
        <v>0</v>
      </c>
      <c r="G9" s="123">
        <f>D9-B9</f>
        <v>-383</v>
      </c>
      <c r="H9" s="128">
        <f>G9/B9</f>
        <v>-0.560761346998536</v>
      </c>
      <c r="I9" s="142"/>
    </row>
    <row r="10" ht="14.25" spans="1:9">
      <c r="A10" s="134" t="s">
        <v>163</v>
      </c>
      <c r="B10" s="132"/>
      <c r="C10" s="133"/>
      <c r="D10" s="132"/>
      <c r="E10" s="115"/>
      <c r="F10" s="127"/>
      <c r="G10" s="123"/>
      <c r="H10" s="128"/>
      <c r="I10" s="142"/>
    </row>
    <row r="11" ht="14.25" spans="1:9">
      <c r="A11" s="134" t="s">
        <v>164</v>
      </c>
      <c r="B11" s="132">
        <v>683</v>
      </c>
      <c r="C11" s="133">
        <v>300</v>
      </c>
      <c r="D11" s="132">
        <v>300</v>
      </c>
      <c r="E11" s="115">
        <f>D11-C11</f>
        <v>0</v>
      </c>
      <c r="F11" s="127">
        <f>E11/C11</f>
        <v>0</v>
      </c>
      <c r="G11" s="123">
        <f>D11-B11</f>
        <v>-383</v>
      </c>
      <c r="H11" s="128">
        <f>G11/B11</f>
        <v>-0.560761346998536</v>
      </c>
      <c r="I11" s="142"/>
    </row>
    <row r="12" ht="14.25" spans="1:9">
      <c r="A12" s="134" t="s">
        <v>165</v>
      </c>
      <c r="B12" s="132"/>
      <c r="C12" s="133"/>
      <c r="D12" s="132"/>
      <c r="E12" s="115"/>
      <c r="F12" s="127"/>
      <c r="G12" s="123"/>
      <c r="H12" s="128"/>
      <c r="I12" s="142"/>
    </row>
    <row r="13" ht="14.25" spans="1:9">
      <c r="A13" s="131" t="s">
        <v>166</v>
      </c>
      <c r="B13" s="132"/>
      <c r="C13" s="133"/>
      <c r="D13" s="132"/>
      <c r="E13" s="115"/>
      <c r="F13" s="127"/>
      <c r="G13" s="123"/>
      <c r="H13" s="128"/>
      <c r="I13" s="142"/>
    </row>
    <row r="14" ht="14.25" spans="1:9">
      <c r="A14" s="134" t="s">
        <v>167</v>
      </c>
      <c r="B14" s="132"/>
      <c r="C14" s="133"/>
      <c r="D14" s="132"/>
      <c r="E14" s="115"/>
      <c r="F14" s="127"/>
      <c r="G14" s="123"/>
      <c r="H14" s="128"/>
      <c r="I14" s="142"/>
    </row>
    <row r="15" ht="14.25" spans="1:9">
      <c r="A15" s="134" t="s">
        <v>168</v>
      </c>
      <c r="B15" s="132"/>
      <c r="C15" s="133"/>
      <c r="D15" s="132"/>
      <c r="E15" s="115"/>
      <c r="F15" s="127"/>
      <c r="G15" s="123"/>
      <c r="H15" s="128"/>
      <c r="I15" s="142"/>
    </row>
    <row r="16" ht="14.25" spans="1:9">
      <c r="A16" s="134" t="s">
        <v>169</v>
      </c>
      <c r="B16" s="132"/>
      <c r="C16" s="133"/>
      <c r="D16" s="132"/>
      <c r="E16" s="115"/>
      <c r="F16" s="127"/>
      <c r="G16" s="123"/>
      <c r="H16" s="128"/>
      <c r="I16" s="142"/>
    </row>
    <row r="17" ht="14.25" spans="1:9">
      <c r="A17" s="131" t="s">
        <v>170</v>
      </c>
      <c r="B17" s="132"/>
      <c r="C17" s="133"/>
      <c r="D17" s="132"/>
      <c r="E17" s="115"/>
      <c r="F17" s="127"/>
      <c r="G17" s="123"/>
      <c r="H17" s="128"/>
      <c r="I17" s="142"/>
    </row>
    <row r="18" ht="14.25" spans="1:9">
      <c r="A18" s="131" t="s">
        <v>171</v>
      </c>
      <c r="B18" s="132"/>
      <c r="C18" s="133"/>
      <c r="D18" s="132"/>
      <c r="E18" s="115"/>
      <c r="F18" s="127"/>
      <c r="G18" s="123"/>
      <c r="H18" s="128"/>
      <c r="I18" s="142"/>
    </row>
    <row r="19" ht="14.25" spans="1:9">
      <c r="A19" s="131" t="s">
        <v>172</v>
      </c>
      <c r="B19" s="132">
        <f>B20+B21+B22</f>
        <v>610</v>
      </c>
      <c r="C19" s="133">
        <f>C20+C21+C22</f>
        <v>600</v>
      </c>
      <c r="D19" s="132">
        <f>D20+D21+D22</f>
        <v>1009</v>
      </c>
      <c r="E19" s="115">
        <f>D19-C19</f>
        <v>409</v>
      </c>
      <c r="F19" s="127">
        <f>E19/C19</f>
        <v>0.681666666666667</v>
      </c>
      <c r="G19" s="123">
        <f>D19-B19</f>
        <v>399</v>
      </c>
      <c r="H19" s="128">
        <f>G19/B19</f>
        <v>0.654098360655738</v>
      </c>
      <c r="I19" s="142"/>
    </row>
    <row r="20" ht="14.25" spans="1:9">
      <c r="A20" s="135" t="s">
        <v>173</v>
      </c>
      <c r="B20" s="132"/>
      <c r="C20" s="133"/>
      <c r="D20" s="132"/>
      <c r="E20" s="115"/>
      <c r="F20" s="127"/>
      <c r="G20" s="123"/>
      <c r="H20" s="128"/>
      <c r="I20" s="142"/>
    </row>
    <row r="21" ht="14.25" spans="1:9">
      <c r="A21" s="136" t="s">
        <v>174</v>
      </c>
      <c r="B21" s="132">
        <v>421</v>
      </c>
      <c r="C21" s="133">
        <v>430</v>
      </c>
      <c r="D21" s="132">
        <v>422</v>
      </c>
      <c r="E21" s="115">
        <f>D21-C21</f>
        <v>-8</v>
      </c>
      <c r="F21" s="127">
        <f>E21/C21</f>
        <v>-0.0186046511627907</v>
      </c>
      <c r="G21" s="123">
        <f>D21-B21</f>
        <v>1</v>
      </c>
      <c r="H21" s="128">
        <f>G21/B21</f>
        <v>0.00237529691211401</v>
      </c>
      <c r="I21" s="142"/>
    </row>
    <row r="22" ht="14.25" spans="1:9">
      <c r="A22" s="136" t="s">
        <v>175</v>
      </c>
      <c r="B22" s="132">
        <v>189</v>
      </c>
      <c r="C22" s="133">
        <v>170</v>
      </c>
      <c r="D22" s="132">
        <v>587</v>
      </c>
      <c r="E22" s="115">
        <f>D22-C22</f>
        <v>417</v>
      </c>
      <c r="F22" s="127">
        <f>E22/C22</f>
        <v>2.45294117647059</v>
      </c>
      <c r="G22" s="123">
        <f>D22-B22</f>
        <v>398</v>
      </c>
      <c r="H22" s="128">
        <f>G22/B22</f>
        <v>2.10582010582011</v>
      </c>
      <c r="I22" s="142"/>
    </row>
    <row r="23" ht="14.25" spans="1:9">
      <c r="A23" s="136"/>
      <c r="B23" s="137"/>
      <c r="C23" s="138"/>
      <c r="D23" s="132"/>
      <c r="E23" s="115"/>
      <c r="F23" s="127"/>
      <c r="G23" s="123"/>
      <c r="H23" s="128"/>
      <c r="I23" s="142"/>
    </row>
    <row r="24" ht="14.25" spans="1:9">
      <c r="A24" s="123" t="s">
        <v>85</v>
      </c>
      <c r="B24" s="130">
        <f>B25+B35+B36</f>
        <v>1569</v>
      </c>
      <c r="C24" s="126">
        <f>C25+C35+C36</f>
        <v>1510</v>
      </c>
      <c r="D24" s="130">
        <f>D25+D35+D36</f>
        <v>1919</v>
      </c>
      <c r="E24" s="115">
        <f>D24-C24</f>
        <v>409</v>
      </c>
      <c r="F24" s="127">
        <f>E24/C24</f>
        <v>0.270860927152318</v>
      </c>
      <c r="G24" s="123">
        <f>D24-B24</f>
        <v>350</v>
      </c>
      <c r="H24" s="128">
        <f>G24/B24</f>
        <v>0.223072020395156</v>
      </c>
      <c r="I24" s="143"/>
    </row>
    <row r="25" ht="14.25" spans="1:9">
      <c r="A25" s="129" t="s">
        <v>176</v>
      </c>
      <c r="B25" s="132">
        <f>B26+B28+B29+B30+B34</f>
        <v>276</v>
      </c>
      <c r="C25" s="132">
        <f>C26+C28+C29+C30+C34</f>
        <v>1210</v>
      </c>
      <c r="D25" s="132">
        <f>D26+D28+D29+D30+D34</f>
        <v>1605</v>
      </c>
      <c r="E25" s="123">
        <f>D25-C25</f>
        <v>395</v>
      </c>
      <c r="F25" s="139">
        <f>E25/C25</f>
        <v>0.326446280991736</v>
      </c>
      <c r="G25" s="123">
        <f>D25-B25</f>
        <v>1329</v>
      </c>
      <c r="H25" s="128">
        <f>G25/B25</f>
        <v>4.81521739130435</v>
      </c>
      <c r="I25" s="142"/>
    </row>
    <row r="26" ht="14.25" spans="1:9">
      <c r="A26" s="131" t="s">
        <v>177</v>
      </c>
      <c r="B26" s="132"/>
      <c r="C26" s="133"/>
      <c r="D26" s="132"/>
      <c r="E26" s="123"/>
      <c r="F26" s="139"/>
      <c r="G26" s="123"/>
      <c r="H26" s="128"/>
      <c r="I26" s="142"/>
    </row>
    <row r="27" ht="14.25" spans="1:9">
      <c r="A27" s="134" t="s">
        <v>178</v>
      </c>
      <c r="B27" s="132"/>
      <c r="C27" s="133"/>
      <c r="D27" s="132"/>
      <c r="E27" s="123"/>
      <c r="F27" s="139"/>
      <c r="G27" s="123"/>
      <c r="H27" s="128"/>
      <c r="I27" s="142"/>
    </row>
    <row r="28" ht="14.25" spans="1:9">
      <c r="A28" s="131" t="s">
        <v>179</v>
      </c>
      <c r="B28" s="132"/>
      <c r="C28" s="133"/>
      <c r="D28" s="132"/>
      <c r="E28" s="123"/>
      <c r="F28" s="139"/>
      <c r="G28" s="123"/>
      <c r="H28" s="128"/>
      <c r="I28" s="142"/>
    </row>
    <row r="29" ht="14.25" spans="1:9">
      <c r="A29" s="131" t="s">
        <v>180</v>
      </c>
      <c r="B29" s="132"/>
      <c r="C29" s="133"/>
      <c r="D29" s="132"/>
      <c r="E29" s="123"/>
      <c r="F29" s="139"/>
      <c r="G29" s="123"/>
      <c r="H29" s="128"/>
      <c r="I29" s="142"/>
    </row>
    <row r="30" ht="14.25" spans="1:9">
      <c r="A30" s="131" t="s">
        <v>181</v>
      </c>
      <c r="B30" s="132">
        <f>B31+B32+B33</f>
        <v>276</v>
      </c>
      <c r="C30" s="132">
        <f>C31+C32+C33</f>
        <v>1210</v>
      </c>
      <c r="D30" s="132">
        <f>D31+D32+D33</f>
        <v>1605</v>
      </c>
      <c r="E30" s="123">
        <f t="shared" ref="E30:E36" si="0">D30-C30</f>
        <v>395</v>
      </c>
      <c r="F30" s="139">
        <f t="shared" ref="F30:F36" si="1">E30/C30</f>
        <v>0.326446280991736</v>
      </c>
      <c r="G30" s="123">
        <f t="shared" ref="G30:G36" si="2">D30-B30</f>
        <v>1329</v>
      </c>
      <c r="H30" s="128">
        <f t="shared" ref="H30:H36" si="3">G30/B30</f>
        <v>4.81521739130435</v>
      </c>
      <c r="I30" s="142"/>
    </row>
    <row r="31" ht="14.25" spans="1:9">
      <c r="A31" s="134" t="s">
        <v>182</v>
      </c>
      <c r="B31" s="132"/>
      <c r="C31" s="133"/>
      <c r="D31" s="132">
        <v>844</v>
      </c>
      <c r="E31" s="123">
        <f t="shared" si="0"/>
        <v>844</v>
      </c>
      <c r="F31" s="139" t="e">
        <f t="shared" si="1"/>
        <v>#DIV/0!</v>
      </c>
      <c r="G31" s="123">
        <f t="shared" si="2"/>
        <v>844</v>
      </c>
      <c r="H31" s="128" t="e">
        <f t="shared" si="3"/>
        <v>#DIV/0!</v>
      </c>
      <c r="I31" s="142"/>
    </row>
    <row r="32" ht="14.25" spans="1:9">
      <c r="A32" s="134" t="s">
        <v>183</v>
      </c>
      <c r="B32" s="132">
        <v>240</v>
      </c>
      <c r="C32" s="133">
        <v>1210</v>
      </c>
      <c r="D32" s="132">
        <v>761</v>
      </c>
      <c r="E32" s="123">
        <f t="shared" si="0"/>
        <v>-449</v>
      </c>
      <c r="F32" s="139">
        <f t="shared" si="1"/>
        <v>-0.371074380165289</v>
      </c>
      <c r="G32" s="123">
        <f t="shared" si="2"/>
        <v>521</v>
      </c>
      <c r="H32" s="128">
        <f t="shared" si="3"/>
        <v>2.17083333333333</v>
      </c>
      <c r="I32" s="143"/>
    </row>
    <row r="33" ht="14.25" spans="1:9">
      <c r="A33" s="134" t="s">
        <v>184</v>
      </c>
      <c r="B33" s="132">
        <v>36</v>
      </c>
      <c r="C33" s="133"/>
      <c r="D33" s="132"/>
      <c r="E33" s="123">
        <f t="shared" si="0"/>
        <v>0</v>
      </c>
      <c r="F33" s="139" t="e">
        <f t="shared" si="1"/>
        <v>#DIV/0!</v>
      </c>
      <c r="G33" s="123">
        <f t="shared" si="2"/>
        <v>-36</v>
      </c>
      <c r="H33" s="128">
        <f t="shared" si="3"/>
        <v>-1</v>
      </c>
      <c r="I33" s="143"/>
    </row>
    <row r="34" ht="14.25" spans="1:9">
      <c r="A34" s="131" t="s">
        <v>185</v>
      </c>
      <c r="B34" s="132"/>
      <c r="C34" s="133"/>
      <c r="D34" s="132"/>
      <c r="E34" s="123">
        <f t="shared" si="0"/>
        <v>0</v>
      </c>
      <c r="F34" s="139" t="e">
        <f t="shared" si="1"/>
        <v>#DIV/0!</v>
      </c>
      <c r="G34" s="123">
        <f t="shared" si="2"/>
        <v>0</v>
      </c>
      <c r="H34" s="128" t="e">
        <f t="shared" si="3"/>
        <v>#DIV/0!</v>
      </c>
      <c r="I34" s="143"/>
    </row>
    <row r="35" ht="14.25" spans="1:9">
      <c r="A35" s="129" t="s">
        <v>186</v>
      </c>
      <c r="B35" s="130">
        <v>683</v>
      </c>
      <c r="C35" s="126">
        <v>300</v>
      </c>
      <c r="D35" s="130">
        <v>300</v>
      </c>
      <c r="E35" s="123">
        <f t="shared" si="0"/>
        <v>0</v>
      </c>
      <c r="F35" s="139">
        <f t="shared" si="1"/>
        <v>0</v>
      </c>
      <c r="G35" s="123">
        <f t="shared" si="2"/>
        <v>-383</v>
      </c>
      <c r="H35" s="128">
        <f t="shared" si="3"/>
        <v>-0.560761346998536</v>
      </c>
      <c r="I35" s="143"/>
    </row>
    <row r="36" ht="14.25" spans="1:9">
      <c r="A36" s="129" t="s">
        <v>187</v>
      </c>
      <c r="B36" s="130">
        <v>610</v>
      </c>
      <c r="C36" s="126">
        <v>0</v>
      </c>
      <c r="D36" s="130">
        <v>14</v>
      </c>
      <c r="E36" s="123">
        <f t="shared" si="0"/>
        <v>14</v>
      </c>
      <c r="F36" s="139" t="e">
        <f t="shared" si="1"/>
        <v>#DIV/0!</v>
      </c>
      <c r="G36" s="123">
        <f t="shared" si="2"/>
        <v>-596</v>
      </c>
      <c r="H36" s="128">
        <f t="shared" si="3"/>
        <v>-0.977049180327869</v>
      </c>
      <c r="I36" s="142"/>
    </row>
  </sheetData>
  <mergeCells count="7">
    <mergeCell ref="A2:I2"/>
    <mergeCell ref="E4:F4"/>
    <mergeCell ref="G4:H4"/>
    <mergeCell ref="A4:A5"/>
    <mergeCell ref="B4:B5"/>
    <mergeCell ref="C4:C5"/>
    <mergeCell ref="D4:D5"/>
  </mergeCells>
  <printOptions horizontalCentered="1"/>
  <pageMargins left="0.751388888888889" right="0.751388888888889" top="1" bottom="1" header="0.5" footer="0.5"/>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19"/>
  <sheetViews>
    <sheetView workbookViewId="0">
      <selection activeCell="A1" sqref="A1:L1"/>
    </sheetView>
  </sheetViews>
  <sheetFormatPr defaultColWidth="9" defaultRowHeight="13.5"/>
  <cols>
    <col min="1" max="1" width="33.375" style="97" customWidth="1"/>
    <col min="2" max="12" width="13.625" style="97" customWidth="1"/>
    <col min="13" max="16384" width="9" style="97"/>
  </cols>
  <sheetData>
    <row r="1" ht="35.25" spans="1:12">
      <c r="A1" s="98" t="s">
        <v>188</v>
      </c>
      <c r="B1" s="98"/>
      <c r="C1" s="98"/>
      <c r="D1" s="98"/>
      <c r="E1" s="98"/>
      <c r="F1" s="98"/>
      <c r="G1" s="98"/>
      <c r="H1" s="98"/>
      <c r="I1" s="98"/>
      <c r="J1" s="98"/>
      <c r="K1" s="98"/>
      <c r="L1" s="98"/>
    </row>
    <row r="2" ht="10" customHeight="1" spans="1:12">
      <c r="A2" s="98"/>
      <c r="B2" s="98"/>
      <c r="C2" s="98"/>
      <c r="D2" s="98"/>
      <c r="E2" s="98"/>
      <c r="F2" s="98"/>
      <c r="G2" s="98"/>
      <c r="H2" s="98"/>
      <c r="I2" s="98"/>
      <c r="J2" s="98"/>
      <c r="K2" s="98"/>
      <c r="L2" s="98"/>
    </row>
    <row r="3" ht="14.25" spans="1:12">
      <c r="A3" s="99"/>
      <c r="B3" s="100"/>
      <c r="C3" s="100"/>
      <c r="D3" s="100"/>
      <c r="E3" s="100"/>
      <c r="F3" s="100"/>
      <c r="G3" s="100"/>
      <c r="H3" s="100"/>
      <c r="I3" s="100"/>
      <c r="J3" s="100"/>
      <c r="K3" s="100"/>
      <c r="L3" s="111" t="s">
        <v>151</v>
      </c>
    </row>
    <row r="4" ht="31" customHeight="1" spans="1:12">
      <c r="A4" s="101" t="s">
        <v>189</v>
      </c>
      <c r="B4" s="101" t="s">
        <v>190</v>
      </c>
      <c r="C4" s="102" t="s">
        <v>191</v>
      </c>
      <c r="D4" s="103"/>
      <c r="E4" s="101" t="s">
        <v>192</v>
      </c>
      <c r="F4" s="101" t="s">
        <v>193</v>
      </c>
      <c r="G4" s="101" t="s">
        <v>194</v>
      </c>
      <c r="H4" s="101" t="s">
        <v>195</v>
      </c>
      <c r="I4" s="101" t="s">
        <v>196</v>
      </c>
      <c r="J4" s="101" t="s">
        <v>197</v>
      </c>
      <c r="K4" s="101" t="s">
        <v>198</v>
      </c>
      <c r="L4" s="101" t="s">
        <v>199</v>
      </c>
    </row>
    <row r="5" ht="27" spans="1:12">
      <c r="A5" s="104"/>
      <c r="B5" s="104"/>
      <c r="C5" s="105"/>
      <c r="D5" s="106" t="s">
        <v>200</v>
      </c>
      <c r="E5" s="104"/>
      <c r="F5" s="104"/>
      <c r="G5" s="104"/>
      <c r="H5" s="104"/>
      <c r="I5" s="104"/>
      <c r="J5" s="104"/>
      <c r="K5" s="104"/>
      <c r="L5" s="104"/>
    </row>
    <row r="6" ht="18" customHeight="1" spans="1:12">
      <c r="A6" s="107" t="s">
        <v>201</v>
      </c>
      <c r="B6" s="108">
        <f t="shared" ref="B6:B19" si="0">E6+F6</f>
        <v>49828</v>
      </c>
      <c r="C6" s="108"/>
      <c r="D6" s="108"/>
      <c r="E6" s="108">
        <f>SUM(E7:E11)</f>
        <v>30697</v>
      </c>
      <c r="F6" s="108">
        <f>SUM(F7:F11)</f>
        <v>19131</v>
      </c>
      <c r="G6" s="108"/>
      <c r="H6" s="108"/>
      <c r="I6" s="108"/>
      <c r="J6" s="108"/>
      <c r="K6" s="108"/>
      <c r="L6" s="108"/>
    </row>
    <row r="7" ht="18" customHeight="1" spans="1:12">
      <c r="A7" s="109" t="s">
        <v>202</v>
      </c>
      <c r="B7" s="108">
        <f t="shared" si="0"/>
        <v>35625</v>
      </c>
      <c r="C7" s="110"/>
      <c r="D7" s="110"/>
      <c r="E7" s="110">
        <v>16678</v>
      </c>
      <c r="F7" s="110">
        <v>18947</v>
      </c>
      <c r="G7" s="110"/>
      <c r="H7" s="110"/>
      <c r="I7" s="110"/>
      <c r="J7" s="110"/>
      <c r="K7" s="110"/>
      <c r="L7" s="110"/>
    </row>
    <row r="8" ht="18" customHeight="1" spans="1:12">
      <c r="A8" s="109" t="s">
        <v>203</v>
      </c>
      <c r="B8" s="108">
        <f t="shared" si="0"/>
        <v>51</v>
      </c>
      <c r="C8" s="110"/>
      <c r="D8" s="110"/>
      <c r="E8" s="110">
        <v>22</v>
      </c>
      <c r="F8" s="110">
        <v>29</v>
      </c>
      <c r="G8" s="110"/>
      <c r="H8" s="110"/>
      <c r="I8" s="110"/>
      <c r="J8" s="110"/>
      <c r="K8" s="110"/>
      <c r="L8" s="110"/>
    </row>
    <row r="9" ht="18" customHeight="1" spans="1:12">
      <c r="A9" s="109" t="s">
        <v>204</v>
      </c>
      <c r="B9" s="108">
        <f t="shared" si="0"/>
        <v>9965</v>
      </c>
      <c r="C9" s="110"/>
      <c r="D9" s="110"/>
      <c r="E9" s="110">
        <v>9965</v>
      </c>
      <c r="F9" s="110"/>
      <c r="G9" s="110"/>
      <c r="H9" s="110"/>
      <c r="I9" s="110"/>
      <c r="J9" s="110"/>
      <c r="K9" s="110"/>
      <c r="L9" s="110"/>
    </row>
    <row r="10" ht="18" customHeight="1" spans="1:12">
      <c r="A10" s="109" t="s">
        <v>205</v>
      </c>
      <c r="B10" s="108">
        <f t="shared" si="0"/>
        <v>0</v>
      </c>
      <c r="C10" s="110"/>
      <c r="D10" s="110"/>
      <c r="E10" s="110">
        <v>0</v>
      </c>
      <c r="F10" s="110"/>
      <c r="G10" s="110"/>
      <c r="H10" s="110"/>
      <c r="I10" s="110"/>
      <c r="J10" s="110"/>
      <c r="K10" s="110"/>
      <c r="L10" s="110"/>
    </row>
    <row r="11" ht="18" customHeight="1" spans="1:12">
      <c r="A11" s="109" t="s">
        <v>206</v>
      </c>
      <c r="B11" s="108">
        <f t="shared" si="0"/>
        <v>4187</v>
      </c>
      <c r="C11" s="110"/>
      <c r="D11" s="110"/>
      <c r="E11" s="110">
        <v>4032</v>
      </c>
      <c r="F11" s="110">
        <v>155</v>
      </c>
      <c r="G11" s="110"/>
      <c r="H11" s="110"/>
      <c r="I11" s="110"/>
      <c r="J11" s="110"/>
      <c r="K11" s="110"/>
      <c r="L11" s="110"/>
    </row>
    <row r="12" ht="18" customHeight="1" spans="1:12">
      <c r="A12" s="107" t="s">
        <v>207</v>
      </c>
      <c r="B12" s="108">
        <f t="shared" si="0"/>
        <v>51095</v>
      </c>
      <c r="C12" s="108"/>
      <c r="D12" s="108"/>
      <c r="E12" s="108">
        <f>SUM(E13:E16)</f>
        <v>30987</v>
      </c>
      <c r="F12" s="108">
        <f>SUM(F13:F16)</f>
        <v>20108</v>
      </c>
      <c r="G12" s="108"/>
      <c r="H12" s="108"/>
      <c r="I12" s="108"/>
      <c r="J12" s="108"/>
      <c r="K12" s="108"/>
      <c r="L12" s="108"/>
    </row>
    <row r="13" ht="18" customHeight="1" spans="1:12">
      <c r="A13" s="109" t="s">
        <v>208</v>
      </c>
      <c r="B13" s="108">
        <f t="shared" si="0"/>
        <v>30785</v>
      </c>
      <c r="C13" s="110"/>
      <c r="D13" s="110"/>
      <c r="E13" s="110">
        <v>30785</v>
      </c>
      <c r="F13" s="110"/>
      <c r="G13" s="110"/>
      <c r="H13" s="110"/>
      <c r="I13" s="110"/>
      <c r="J13" s="110"/>
      <c r="K13" s="110"/>
      <c r="L13" s="110"/>
    </row>
    <row r="14" ht="18" customHeight="1" spans="1:12">
      <c r="A14" s="109" t="s">
        <v>209</v>
      </c>
      <c r="B14" s="108">
        <f t="shared" si="0"/>
        <v>0</v>
      </c>
      <c r="C14" s="110"/>
      <c r="D14" s="110"/>
      <c r="E14" s="110">
        <v>0</v>
      </c>
      <c r="F14" s="110"/>
      <c r="G14" s="110"/>
      <c r="H14" s="110"/>
      <c r="I14" s="110"/>
      <c r="J14" s="110"/>
      <c r="K14" s="110"/>
      <c r="L14" s="110"/>
    </row>
    <row r="15" ht="18" customHeight="1" spans="1:12">
      <c r="A15" s="109" t="s">
        <v>210</v>
      </c>
      <c r="B15" s="108">
        <f t="shared" si="0"/>
        <v>202</v>
      </c>
      <c r="C15" s="110"/>
      <c r="D15" s="110"/>
      <c r="E15" s="110">
        <v>202</v>
      </c>
      <c r="F15" s="110"/>
      <c r="G15" s="110"/>
      <c r="H15" s="110"/>
      <c r="I15" s="110"/>
      <c r="J15" s="110"/>
      <c r="K15" s="110"/>
      <c r="L15" s="110"/>
    </row>
    <row r="16" ht="18" customHeight="1" spans="1:12">
      <c r="A16" s="109" t="s">
        <v>211</v>
      </c>
      <c r="B16" s="110">
        <f t="shared" si="0"/>
        <v>20108</v>
      </c>
      <c r="C16" s="110"/>
      <c r="D16" s="110"/>
      <c r="E16" s="110">
        <v>0</v>
      </c>
      <c r="F16" s="110">
        <v>20108</v>
      </c>
      <c r="G16" s="108"/>
      <c r="H16" s="108"/>
      <c r="I16" s="108"/>
      <c r="J16" s="108"/>
      <c r="K16" s="108"/>
      <c r="L16" s="108"/>
    </row>
    <row r="17" ht="18" customHeight="1" spans="1:12">
      <c r="A17" s="107" t="s">
        <v>212</v>
      </c>
      <c r="B17" s="108">
        <f t="shared" si="0"/>
        <v>-1267</v>
      </c>
      <c r="C17" s="108"/>
      <c r="D17" s="108"/>
      <c r="E17" s="108">
        <f>E6-E12</f>
        <v>-290</v>
      </c>
      <c r="F17" s="108">
        <f>F6-F12</f>
        <v>-977</v>
      </c>
      <c r="G17" s="108"/>
      <c r="H17" s="108"/>
      <c r="I17" s="108"/>
      <c r="J17" s="108"/>
      <c r="K17" s="108"/>
      <c r="L17" s="108"/>
    </row>
    <row r="18" ht="18" customHeight="1" spans="1:12">
      <c r="A18" s="107" t="s">
        <v>213</v>
      </c>
      <c r="B18" s="108">
        <f t="shared" si="0"/>
        <v>2703</v>
      </c>
      <c r="C18" s="108"/>
      <c r="D18" s="108"/>
      <c r="E18" s="108">
        <v>1319</v>
      </c>
      <c r="F18" s="108">
        <v>1384</v>
      </c>
      <c r="G18" s="108"/>
      <c r="H18" s="108"/>
      <c r="I18" s="108"/>
      <c r="J18" s="108"/>
      <c r="K18" s="108"/>
      <c r="L18" s="108"/>
    </row>
    <row r="19" ht="18" customHeight="1" spans="1:12">
      <c r="A19" s="107" t="s">
        <v>214</v>
      </c>
      <c r="B19" s="108">
        <f t="shared" si="0"/>
        <v>1436</v>
      </c>
      <c r="C19" s="108"/>
      <c r="D19" s="108"/>
      <c r="E19" s="108">
        <f>E17+E18</f>
        <v>1029</v>
      </c>
      <c r="F19" s="108">
        <f>F17+F18</f>
        <v>407</v>
      </c>
      <c r="G19" s="108"/>
      <c r="H19" s="108"/>
      <c r="I19" s="108"/>
      <c r="J19" s="108"/>
      <c r="K19" s="108"/>
      <c r="L19" s="108"/>
    </row>
  </sheetData>
  <mergeCells count="12">
    <mergeCell ref="A1:L1"/>
    <mergeCell ref="C4:D4"/>
    <mergeCell ref="A4:A5"/>
    <mergeCell ref="B4:B5"/>
    <mergeCell ref="E4:E5"/>
    <mergeCell ref="F4:F5"/>
    <mergeCell ref="G4:G5"/>
    <mergeCell ref="H4:H5"/>
    <mergeCell ref="I4:I5"/>
    <mergeCell ref="J4:J5"/>
    <mergeCell ref="K4:K5"/>
    <mergeCell ref="L4:L5"/>
  </mergeCells>
  <printOptions horizontalCentered="1"/>
  <pageMargins left="0.751388888888889" right="0.751388888888889" top="1" bottom="1" header="0.5" footer="0.5"/>
  <pageSetup paperSize="9" scale="72"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D363"/>
  <sheetViews>
    <sheetView topLeftCell="A341" workbookViewId="0">
      <selection activeCell="D2" sqref="D$1:D$1048576"/>
    </sheetView>
  </sheetViews>
  <sheetFormatPr defaultColWidth="9" defaultRowHeight="13.5" outlineLevelCol="3"/>
  <cols>
    <col min="1" max="1" width="22.125" style="57" customWidth="1"/>
    <col min="2" max="2" width="60.625" customWidth="1"/>
    <col min="3" max="3" width="18.25" customWidth="1"/>
    <col min="4" max="4" width="17.125" customWidth="1"/>
  </cols>
  <sheetData>
    <row r="1" ht="30" customHeight="1" spans="1:4">
      <c r="A1" s="80" t="s">
        <v>215</v>
      </c>
      <c r="B1" s="80"/>
      <c r="C1" s="80"/>
      <c r="D1" s="80"/>
    </row>
    <row r="2" spans="1:4">
      <c r="A2" s="81"/>
      <c r="B2" s="82"/>
      <c r="C2" s="83"/>
      <c r="D2" s="84" t="s">
        <v>216</v>
      </c>
    </row>
    <row r="3" ht="20" customHeight="1" spans="1:4">
      <c r="A3" s="85" t="s">
        <v>217</v>
      </c>
      <c r="B3" s="85" t="s">
        <v>218</v>
      </c>
      <c r="C3" s="86" t="s">
        <v>219</v>
      </c>
      <c r="D3" s="87" t="s">
        <v>220</v>
      </c>
    </row>
    <row r="4" ht="20" customHeight="1" spans="1:4">
      <c r="A4" s="88" t="s">
        <v>221</v>
      </c>
      <c r="B4" s="89" t="s">
        <v>222</v>
      </c>
      <c r="C4" s="90">
        <v>10000</v>
      </c>
      <c r="D4" s="91">
        <v>6190</v>
      </c>
    </row>
    <row r="5" ht="20" customHeight="1" spans="1:4">
      <c r="A5" s="88" t="s">
        <v>221</v>
      </c>
      <c r="B5" s="89" t="s">
        <v>223</v>
      </c>
      <c r="C5" s="90">
        <v>30000</v>
      </c>
      <c r="D5" s="91">
        <v>16141.05</v>
      </c>
    </row>
    <row r="6" ht="20" customHeight="1" spans="1:4">
      <c r="A6" s="88" t="s">
        <v>221</v>
      </c>
      <c r="B6" s="89" t="s">
        <v>224</v>
      </c>
      <c r="C6" s="90">
        <v>38000</v>
      </c>
      <c r="D6" s="91">
        <v>760</v>
      </c>
    </row>
    <row r="7" ht="20" customHeight="1" spans="1:4">
      <c r="A7" s="88" t="s">
        <v>221</v>
      </c>
      <c r="B7" s="89" t="s">
        <v>225</v>
      </c>
      <c r="C7" s="90">
        <v>30000</v>
      </c>
      <c r="D7" s="91">
        <v>30000</v>
      </c>
    </row>
    <row r="8" ht="20" customHeight="1" spans="1:4">
      <c r="A8" s="88" t="s">
        <v>221</v>
      </c>
      <c r="B8" s="89" t="s">
        <v>226</v>
      </c>
      <c r="C8" s="90">
        <v>50000</v>
      </c>
      <c r="D8" s="91">
        <v>9820</v>
      </c>
    </row>
    <row r="9" ht="20" customHeight="1" spans="1:4">
      <c r="A9" s="88" t="s">
        <v>221</v>
      </c>
      <c r="B9" s="89" t="s">
        <v>227</v>
      </c>
      <c r="C9" s="90">
        <v>150000</v>
      </c>
      <c r="D9" s="91">
        <v>62851.8</v>
      </c>
    </row>
    <row r="10" ht="20" customHeight="1" spans="1:4">
      <c r="A10" s="88" t="s">
        <v>221</v>
      </c>
      <c r="B10" s="89" t="s">
        <v>228</v>
      </c>
      <c r="C10" s="90">
        <v>475200</v>
      </c>
      <c r="D10" s="91">
        <v>128998.24</v>
      </c>
    </row>
    <row r="11" ht="20" customHeight="1" spans="1:4">
      <c r="A11" s="88" t="s">
        <v>229</v>
      </c>
      <c r="B11" s="89" t="s">
        <v>230</v>
      </c>
      <c r="C11" s="90">
        <v>56000</v>
      </c>
      <c r="D11" s="91">
        <v>56000</v>
      </c>
    </row>
    <row r="12" ht="20" customHeight="1" spans="1:4">
      <c r="A12" s="88" t="s">
        <v>229</v>
      </c>
      <c r="B12" s="89" t="s">
        <v>231</v>
      </c>
      <c r="C12" s="90">
        <v>80000</v>
      </c>
      <c r="D12" s="91">
        <v>76700</v>
      </c>
    </row>
    <row r="13" ht="20" customHeight="1" spans="1:4">
      <c r="A13" s="88" t="s">
        <v>229</v>
      </c>
      <c r="B13" s="89" t="s">
        <v>232</v>
      </c>
      <c r="C13" s="90">
        <v>20000</v>
      </c>
      <c r="D13" s="91">
        <v>20000</v>
      </c>
    </row>
    <row r="14" ht="20" customHeight="1" spans="1:4">
      <c r="A14" s="88" t="s">
        <v>229</v>
      </c>
      <c r="B14" s="89" t="s">
        <v>233</v>
      </c>
      <c r="C14" s="90">
        <v>21000</v>
      </c>
      <c r="D14" s="91">
        <v>14445</v>
      </c>
    </row>
    <row r="15" ht="20" customHeight="1" spans="1:4">
      <c r="A15" s="88" t="s">
        <v>229</v>
      </c>
      <c r="B15" s="89" t="s">
        <v>234</v>
      </c>
      <c r="C15" s="90">
        <v>200000</v>
      </c>
      <c r="D15" s="91">
        <v>258.369999999995</v>
      </c>
    </row>
    <row r="16" ht="20" customHeight="1" spans="1:4">
      <c r="A16" s="88" t="s">
        <v>235</v>
      </c>
      <c r="B16" s="89" t="s">
        <v>236</v>
      </c>
      <c r="C16" s="90">
        <v>80000</v>
      </c>
      <c r="D16" s="91">
        <v>10199.5</v>
      </c>
    </row>
    <row r="17" ht="20" customHeight="1" spans="1:4">
      <c r="A17" s="88" t="s">
        <v>235</v>
      </c>
      <c r="B17" s="89" t="s">
        <v>237</v>
      </c>
      <c r="C17" s="90">
        <v>600000</v>
      </c>
      <c r="D17" s="91">
        <v>21131</v>
      </c>
    </row>
    <row r="18" ht="20" customHeight="1" spans="1:4">
      <c r="A18" s="88" t="s">
        <v>235</v>
      </c>
      <c r="B18" s="89" t="s">
        <v>238</v>
      </c>
      <c r="C18" s="90">
        <v>10000</v>
      </c>
      <c r="D18" s="91">
        <v>3000</v>
      </c>
    </row>
    <row r="19" ht="20" customHeight="1" spans="1:4">
      <c r="A19" s="88" t="s">
        <v>235</v>
      </c>
      <c r="B19" s="89" t="s">
        <v>239</v>
      </c>
      <c r="C19" s="90">
        <v>100000</v>
      </c>
      <c r="D19" s="91">
        <v>2850</v>
      </c>
    </row>
    <row r="20" ht="20" customHeight="1" spans="1:4">
      <c r="A20" s="88" t="s">
        <v>235</v>
      </c>
      <c r="B20" s="89" t="s">
        <v>240</v>
      </c>
      <c r="C20" s="90">
        <v>460000</v>
      </c>
      <c r="D20" s="91">
        <v>1250.88</v>
      </c>
    </row>
    <row r="21" ht="20" customHeight="1" spans="1:4">
      <c r="A21" s="88" t="s">
        <v>235</v>
      </c>
      <c r="B21" s="89" t="s">
        <v>228</v>
      </c>
      <c r="C21" s="90">
        <v>492800</v>
      </c>
      <c r="D21" s="91">
        <v>72823.62</v>
      </c>
    </row>
    <row r="22" ht="20" customHeight="1" spans="1:4">
      <c r="A22" s="88" t="s">
        <v>235</v>
      </c>
      <c r="B22" s="89" t="s">
        <v>241</v>
      </c>
      <c r="C22" s="90">
        <v>110000</v>
      </c>
      <c r="D22" s="91">
        <v>15568.6</v>
      </c>
    </row>
    <row r="23" ht="20" customHeight="1" spans="1:4">
      <c r="A23" s="88" t="s">
        <v>235</v>
      </c>
      <c r="B23" s="89" t="s">
        <v>242</v>
      </c>
      <c r="C23" s="90">
        <v>600000</v>
      </c>
      <c r="D23" s="91">
        <v>531659.44</v>
      </c>
    </row>
    <row r="24" ht="20" customHeight="1" spans="1:4">
      <c r="A24" s="88" t="s">
        <v>235</v>
      </c>
      <c r="B24" s="89" t="s">
        <v>243</v>
      </c>
      <c r="C24" s="90">
        <v>30000</v>
      </c>
      <c r="D24" s="91">
        <v>18370.1</v>
      </c>
    </row>
    <row r="25" ht="20" customHeight="1" spans="1:4">
      <c r="A25" s="88" t="s">
        <v>244</v>
      </c>
      <c r="B25" s="89" t="s">
        <v>245</v>
      </c>
      <c r="C25" s="90">
        <v>50000</v>
      </c>
      <c r="D25" s="91">
        <v>50000</v>
      </c>
    </row>
    <row r="26" ht="20" customHeight="1" spans="1:4">
      <c r="A26" s="88" t="s">
        <v>244</v>
      </c>
      <c r="B26" s="89" t="s">
        <v>246</v>
      </c>
      <c r="C26" s="90">
        <v>200000</v>
      </c>
      <c r="D26" s="91">
        <v>38541.5</v>
      </c>
    </row>
    <row r="27" ht="20" customHeight="1" spans="1:4">
      <c r="A27" s="88" t="s">
        <v>244</v>
      </c>
      <c r="B27" s="89" t="s">
        <v>247</v>
      </c>
      <c r="C27" s="90">
        <v>50000</v>
      </c>
      <c r="D27" s="91">
        <v>49832</v>
      </c>
    </row>
    <row r="28" ht="20" customHeight="1" spans="1:4">
      <c r="A28" s="88" t="s">
        <v>248</v>
      </c>
      <c r="B28" s="89" t="s">
        <v>249</v>
      </c>
      <c r="C28" s="90">
        <v>100000</v>
      </c>
      <c r="D28" s="91">
        <v>29300</v>
      </c>
    </row>
    <row r="29" ht="20" customHeight="1" spans="1:4">
      <c r="A29" s="88" t="s">
        <v>248</v>
      </c>
      <c r="B29" s="89" t="s">
        <v>250</v>
      </c>
      <c r="C29" s="90">
        <v>150000</v>
      </c>
      <c r="D29" s="91">
        <v>39796.8</v>
      </c>
    </row>
    <row r="30" ht="20" customHeight="1" spans="1:4">
      <c r="A30" s="88" t="s">
        <v>248</v>
      </c>
      <c r="B30" s="89" t="s">
        <v>251</v>
      </c>
      <c r="C30" s="90">
        <v>400000</v>
      </c>
      <c r="D30" s="91">
        <v>76216.16</v>
      </c>
    </row>
    <row r="31" ht="20" customHeight="1" spans="1:4">
      <c r="A31" s="88" t="s">
        <v>248</v>
      </c>
      <c r="B31" s="89" t="s">
        <v>252</v>
      </c>
      <c r="C31" s="90">
        <v>500000</v>
      </c>
      <c r="D31" s="91">
        <v>4958.5</v>
      </c>
    </row>
    <row r="32" ht="20" customHeight="1" spans="1:4">
      <c r="A32" s="88" t="s">
        <v>248</v>
      </c>
      <c r="B32" s="89" t="s">
        <v>228</v>
      </c>
      <c r="C32" s="90">
        <v>2178000</v>
      </c>
      <c r="D32" s="91">
        <v>118253.76</v>
      </c>
    </row>
    <row r="33" ht="20" customHeight="1" spans="1:4">
      <c r="A33" s="88" t="s">
        <v>248</v>
      </c>
      <c r="B33" s="89" t="s">
        <v>253</v>
      </c>
      <c r="C33" s="90">
        <v>150000</v>
      </c>
      <c r="D33" s="91">
        <v>102690.28</v>
      </c>
    </row>
    <row r="34" ht="20" customHeight="1" spans="1:4">
      <c r="A34" s="88" t="s">
        <v>254</v>
      </c>
      <c r="B34" s="89" t="s">
        <v>255</v>
      </c>
      <c r="C34" s="90">
        <v>30000</v>
      </c>
      <c r="D34" s="91">
        <v>25200</v>
      </c>
    </row>
    <row r="35" ht="20" customHeight="1" spans="1:4">
      <c r="A35" s="88" t="s">
        <v>254</v>
      </c>
      <c r="B35" s="89" t="s">
        <v>256</v>
      </c>
      <c r="C35" s="90">
        <v>59520</v>
      </c>
      <c r="D35" s="91">
        <v>25440</v>
      </c>
    </row>
    <row r="36" ht="20" customHeight="1" spans="1:4">
      <c r="A36" s="88" t="s">
        <v>254</v>
      </c>
      <c r="B36" s="89" t="s">
        <v>257</v>
      </c>
      <c r="C36" s="90">
        <v>15000</v>
      </c>
      <c r="D36" s="91">
        <v>5400</v>
      </c>
    </row>
    <row r="37" ht="20" customHeight="1" spans="1:4">
      <c r="A37" s="88" t="s">
        <v>254</v>
      </c>
      <c r="B37" s="89" t="s">
        <v>258</v>
      </c>
      <c r="C37" s="90">
        <v>30000</v>
      </c>
      <c r="D37" s="91">
        <v>15000</v>
      </c>
    </row>
    <row r="38" ht="20" customHeight="1" spans="1:4">
      <c r="A38" s="88" t="s">
        <v>254</v>
      </c>
      <c r="B38" s="89" t="s">
        <v>259</v>
      </c>
      <c r="C38" s="90">
        <v>184800</v>
      </c>
      <c r="D38" s="91">
        <v>105300</v>
      </c>
    </row>
    <row r="39" ht="20" customHeight="1" spans="1:4">
      <c r="A39" s="88" t="s">
        <v>254</v>
      </c>
      <c r="B39" s="89" t="s">
        <v>260</v>
      </c>
      <c r="C39" s="90">
        <v>80000</v>
      </c>
      <c r="D39" s="91">
        <v>54800</v>
      </c>
    </row>
    <row r="40" ht="20" customHeight="1" spans="1:4">
      <c r="A40" s="88" t="s">
        <v>254</v>
      </c>
      <c r="B40" s="89" t="s">
        <v>261</v>
      </c>
      <c r="C40" s="90">
        <v>250000</v>
      </c>
      <c r="D40" s="91">
        <v>57400</v>
      </c>
    </row>
    <row r="41" ht="20" customHeight="1" spans="1:4">
      <c r="A41" s="88" t="s">
        <v>254</v>
      </c>
      <c r="B41" s="89" t="s">
        <v>262</v>
      </c>
      <c r="C41" s="90">
        <v>600000</v>
      </c>
      <c r="D41" s="91">
        <v>140900</v>
      </c>
    </row>
    <row r="42" ht="20" customHeight="1" spans="1:4">
      <c r="A42" s="88" t="s">
        <v>254</v>
      </c>
      <c r="B42" s="89" t="s">
        <v>263</v>
      </c>
      <c r="C42" s="90">
        <v>1000000</v>
      </c>
      <c r="D42" s="91">
        <v>884000</v>
      </c>
    </row>
    <row r="43" ht="20" customHeight="1" spans="1:4">
      <c r="A43" s="88" t="s">
        <v>254</v>
      </c>
      <c r="B43" s="89" t="s">
        <v>264</v>
      </c>
      <c r="C43" s="90">
        <v>210000</v>
      </c>
      <c r="D43" s="91">
        <v>2565</v>
      </c>
    </row>
    <row r="44" ht="20" customHeight="1" spans="1:4">
      <c r="A44" s="88" t="s">
        <v>254</v>
      </c>
      <c r="B44" s="89" t="s">
        <v>265</v>
      </c>
      <c r="C44" s="90">
        <v>100000</v>
      </c>
      <c r="D44" s="91">
        <v>17500</v>
      </c>
    </row>
    <row r="45" ht="20" customHeight="1" spans="1:4">
      <c r="A45" s="88" t="s">
        <v>254</v>
      </c>
      <c r="B45" s="89" t="s">
        <v>266</v>
      </c>
      <c r="C45" s="90">
        <v>75000</v>
      </c>
      <c r="D45" s="91">
        <v>20070</v>
      </c>
    </row>
    <row r="46" ht="20" customHeight="1" spans="1:4">
      <c r="A46" s="88" t="s">
        <v>254</v>
      </c>
      <c r="B46" s="89" t="s">
        <v>267</v>
      </c>
      <c r="C46" s="90">
        <v>300000</v>
      </c>
      <c r="D46" s="91">
        <v>30000</v>
      </c>
    </row>
    <row r="47" ht="20" customHeight="1" spans="1:4">
      <c r="A47" s="88" t="s">
        <v>254</v>
      </c>
      <c r="B47" s="89" t="s">
        <v>268</v>
      </c>
      <c r="C47" s="90">
        <v>50000</v>
      </c>
      <c r="D47" s="91">
        <v>41361</v>
      </c>
    </row>
    <row r="48" ht="20" customHeight="1" spans="1:4">
      <c r="A48" s="88" t="s">
        <v>254</v>
      </c>
      <c r="B48" s="89" t="s">
        <v>269</v>
      </c>
      <c r="C48" s="90">
        <v>10000</v>
      </c>
      <c r="D48" s="91">
        <v>6300.5</v>
      </c>
    </row>
    <row r="49" ht="20" customHeight="1" spans="1:4">
      <c r="A49" s="88" t="s">
        <v>254</v>
      </c>
      <c r="B49" s="89" t="s">
        <v>270</v>
      </c>
      <c r="C49" s="90">
        <v>732761.04</v>
      </c>
      <c r="D49" s="91">
        <v>80457.64</v>
      </c>
    </row>
    <row r="50" ht="20" customHeight="1" spans="1:4">
      <c r="A50" s="88" t="s">
        <v>254</v>
      </c>
      <c r="B50" s="89" t="s">
        <v>271</v>
      </c>
      <c r="C50" s="90">
        <v>340000</v>
      </c>
      <c r="D50" s="91">
        <v>148000</v>
      </c>
    </row>
    <row r="51" ht="20" customHeight="1" spans="1:4">
      <c r="A51" s="88" t="s">
        <v>254</v>
      </c>
      <c r="B51" s="89" t="s">
        <v>272</v>
      </c>
      <c r="C51" s="90">
        <v>250000</v>
      </c>
      <c r="D51" s="91">
        <v>33401.06</v>
      </c>
    </row>
    <row r="52" ht="20" customHeight="1" spans="1:4">
      <c r="A52" s="88" t="s">
        <v>254</v>
      </c>
      <c r="B52" s="89" t="s">
        <v>273</v>
      </c>
      <c r="C52" s="90">
        <v>30000</v>
      </c>
      <c r="D52" s="91">
        <v>15000</v>
      </c>
    </row>
    <row r="53" ht="20" customHeight="1" spans="1:4">
      <c r="A53" s="88" t="s">
        <v>254</v>
      </c>
      <c r="B53" s="89" t="s">
        <v>274</v>
      </c>
      <c r="C53" s="90">
        <v>30000</v>
      </c>
      <c r="D53" s="91">
        <v>12146</v>
      </c>
    </row>
    <row r="54" ht="20" customHeight="1" spans="1:4">
      <c r="A54" s="88" t="s">
        <v>254</v>
      </c>
      <c r="B54" s="89" t="s">
        <v>275</v>
      </c>
      <c r="C54" s="90">
        <v>620000</v>
      </c>
      <c r="D54" s="91">
        <v>179984.94</v>
      </c>
    </row>
    <row r="55" ht="20" customHeight="1" spans="1:4">
      <c r="A55" s="88" t="s">
        <v>254</v>
      </c>
      <c r="B55" s="89" t="s">
        <v>276</v>
      </c>
      <c r="C55" s="90">
        <v>270000</v>
      </c>
      <c r="D55" s="91">
        <v>33328.04</v>
      </c>
    </row>
    <row r="56" ht="20" customHeight="1" spans="1:4">
      <c r="A56" s="88" t="s">
        <v>254</v>
      </c>
      <c r="B56" s="89" t="s">
        <v>277</v>
      </c>
      <c r="C56" s="90">
        <v>3000000</v>
      </c>
      <c r="D56" s="91">
        <v>1486220.86</v>
      </c>
    </row>
    <row r="57" ht="20" customHeight="1" spans="1:4">
      <c r="A57" s="88" t="s">
        <v>254</v>
      </c>
      <c r="B57" s="89" t="s">
        <v>278</v>
      </c>
      <c r="C57" s="90">
        <v>20000</v>
      </c>
      <c r="D57" s="91">
        <v>20000</v>
      </c>
    </row>
    <row r="58" ht="20" customHeight="1" spans="1:4">
      <c r="A58" s="88" t="s">
        <v>254</v>
      </c>
      <c r="B58" s="89" t="s">
        <v>279</v>
      </c>
      <c r="C58" s="90">
        <v>59500</v>
      </c>
      <c r="D58" s="91">
        <v>8940</v>
      </c>
    </row>
    <row r="59" ht="20" customHeight="1" spans="1:4">
      <c r="A59" s="88" t="s">
        <v>254</v>
      </c>
      <c r="B59" s="89" t="s">
        <v>280</v>
      </c>
      <c r="C59" s="90">
        <v>75000</v>
      </c>
      <c r="D59" s="91">
        <v>12280</v>
      </c>
    </row>
    <row r="60" ht="20" customHeight="1" spans="1:4">
      <c r="A60" s="88" t="s">
        <v>254</v>
      </c>
      <c r="B60" s="89" t="s">
        <v>281</v>
      </c>
      <c r="C60" s="90">
        <v>7000000</v>
      </c>
      <c r="D60" s="91">
        <v>1298774.01</v>
      </c>
    </row>
    <row r="61" ht="20" customHeight="1" spans="1:4">
      <c r="A61" s="88" t="s">
        <v>254</v>
      </c>
      <c r="B61" s="89" t="s">
        <v>282</v>
      </c>
      <c r="C61" s="90">
        <v>4285320</v>
      </c>
      <c r="D61" s="91">
        <v>331408</v>
      </c>
    </row>
    <row r="62" ht="20" customHeight="1" spans="1:4">
      <c r="A62" s="88" t="s">
        <v>254</v>
      </c>
      <c r="B62" s="89" t="s">
        <v>283</v>
      </c>
      <c r="C62" s="90">
        <v>150000</v>
      </c>
      <c r="D62" s="91">
        <v>85.3999999999942</v>
      </c>
    </row>
    <row r="63" ht="20" customHeight="1" spans="1:4">
      <c r="A63" s="88" t="s">
        <v>254</v>
      </c>
      <c r="B63" s="89" t="s">
        <v>284</v>
      </c>
      <c r="C63" s="90">
        <v>100000</v>
      </c>
      <c r="D63" s="91">
        <v>100000</v>
      </c>
    </row>
    <row r="64" ht="20" customHeight="1" spans="1:4">
      <c r="A64" s="88" t="s">
        <v>254</v>
      </c>
      <c r="B64" s="89" t="s">
        <v>285</v>
      </c>
      <c r="C64" s="90">
        <v>100000</v>
      </c>
      <c r="D64" s="91">
        <v>100000</v>
      </c>
    </row>
    <row r="65" ht="20" customHeight="1" spans="1:4">
      <c r="A65" s="88" t="s">
        <v>254</v>
      </c>
      <c r="B65" s="89" t="s">
        <v>286</v>
      </c>
      <c r="C65" s="90">
        <v>17500</v>
      </c>
      <c r="D65" s="91">
        <v>1500</v>
      </c>
    </row>
    <row r="66" ht="20" customHeight="1" spans="1:4">
      <c r="A66" s="88" t="s">
        <v>254</v>
      </c>
      <c r="B66" s="89" t="s">
        <v>287</v>
      </c>
      <c r="C66" s="90">
        <v>50000</v>
      </c>
      <c r="D66" s="91">
        <v>29200</v>
      </c>
    </row>
    <row r="67" ht="20" customHeight="1" spans="1:4">
      <c r="A67" s="88" t="s">
        <v>254</v>
      </c>
      <c r="B67" s="89" t="s">
        <v>288</v>
      </c>
      <c r="C67" s="90">
        <v>30000</v>
      </c>
      <c r="D67" s="91">
        <v>25000</v>
      </c>
    </row>
    <row r="68" ht="20" customHeight="1" spans="1:4">
      <c r="A68" s="88" t="s">
        <v>254</v>
      </c>
      <c r="B68" s="89" t="s">
        <v>289</v>
      </c>
      <c r="C68" s="90">
        <v>400000</v>
      </c>
      <c r="D68" s="91">
        <v>67494.08</v>
      </c>
    </row>
    <row r="69" ht="20" customHeight="1" spans="1:4">
      <c r="A69" s="88" t="s">
        <v>254</v>
      </c>
      <c r="B69" s="89" t="s">
        <v>290</v>
      </c>
      <c r="C69" s="90">
        <v>50000</v>
      </c>
      <c r="D69" s="91">
        <v>6</v>
      </c>
    </row>
    <row r="70" ht="20" customHeight="1" spans="1:4">
      <c r="A70" s="88" t="s">
        <v>254</v>
      </c>
      <c r="B70" s="89" t="s">
        <v>228</v>
      </c>
      <c r="C70" s="90">
        <v>623040</v>
      </c>
      <c r="D70" s="91">
        <v>37701.24</v>
      </c>
    </row>
    <row r="71" ht="20" customHeight="1" spans="1:4">
      <c r="A71" s="88" t="s">
        <v>291</v>
      </c>
      <c r="B71" s="89" t="s">
        <v>292</v>
      </c>
      <c r="C71" s="90">
        <v>50000</v>
      </c>
      <c r="D71" s="91">
        <v>7050</v>
      </c>
    </row>
    <row r="72" ht="20" customHeight="1" spans="1:4">
      <c r="A72" s="88" t="s">
        <v>291</v>
      </c>
      <c r="B72" s="89" t="s">
        <v>293</v>
      </c>
      <c r="C72" s="90">
        <v>34272</v>
      </c>
      <c r="D72" s="91">
        <v>252</v>
      </c>
    </row>
    <row r="73" ht="20" customHeight="1" spans="1:4">
      <c r="A73" s="88" t="s">
        <v>291</v>
      </c>
      <c r="B73" s="89" t="s">
        <v>294</v>
      </c>
      <c r="C73" s="90">
        <v>30000</v>
      </c>
      <c r="D73" s="91">
        <v>20305</v>
      </c>
    </row>
    <row r="74" ht="20" customHeight="1" spans="1:4">
      <c r="A74" s="88" t="s">
        <v>291</v>
      </c>
      <c r="B74" s="89" t="s">
        <v>295</v>
      </c>
      <c r="C74" s="90">
        <v>10000</v>
      </c>
      <c r="D74" s="91">
        <v>3390</v>
      </c>
    </row>
    <row r="75" ht="20" customHeight="1" spans="1:4">
      <c r="A75" s="88" t="s">
        <v>291</v>
      </c>
      <c r="B75" s="89" t="s">
        <v>296</v>
      </c>
      <c r="C75" s="90">
        <v>20000</v>
      </c>
      <c r="D75" s="91">
        <v>6500</v>
      </c>
    </row>
    <row r="76" ht="20" customHeight="1" spans="1:4">
      <c r="A76" s="88" t="s">
        <v>297</v>
      </c>
      <c r="B76" s="89" t="s">
        <v>298</v>
      </c>
      <c r="C76" s="90">
        <v>130000</v>
      </c>
      <c r="D76" s="91">
        <v>90000</v>
      </c>
    </row>
    <row r="77" ht="20" customHeight="1" spans="1:4">
      <c r="A77" s="88" t="s">
        <v>297</v>
      </c>
      <c r="B77" s="89" t="s">
        <v>299</v>
      </c>
      <c r="C77" s="90">
        <v>20000</v>
      </c>
      <c r="D77" s="91">
        <v>16420</v>
      </c>
    </row>
    <row r="78" ht="20" customHeight="1" spans="1:4">
      <c r="A78" s="88" t="s">
        <v>297</v>
      </c>
      <c r="B78" s="89" t="s">
        <v>300</v>
      </c>
      <c r="C78" s="90">
        <v>20000</v>
      </c>
      <c r="D78" s="91">
        <v>17448</v>
      </c>
    </row>
    <row r="79" ht="20" customHeight="1" spans="1:4">
      <c r="A79" s="88" t="s">
        <v>297</v>
      </c>
      <c r="B79" s="89" t="s">
        <v>301</v>
      </c>
      <c r="C79" s="90">
        <v>20000</v>
      </c>
      <c r="D79" s="91">
        <v>13620</v>
      </c>
    </row>
    <row r="80" ht="20" customHeight="1" spans="1:4">
      <c r="A80" s="88" t="s">
        <v>297</v>
      </c>
      <c r="B80" s="89" t="s">
        <v>302</v>
      </c>
      <c r="C80" s="90">
        <v>20000</v>
      </c>
      <c r="D80" s="91">
        <v>16560</v>
      </c>
    </row>
    <row r="81" ht="20" customHeight="1" spans="1:4">
      <c r="A81" s="88" t="s">
        <v>297</v>
      </c>
      <c r="B81" s="89" t="s">
        <v>303</v>
      </c>
      <c r="C81" s="90">
        <v>20000</v>
      </c>
      <c r="D81" s="91">
        <v>4199</v>
      </c>
    </row>
    <row r="82" ht="20" customHeight="1" spans="1:4">
      <c r="A82" s="88" t="s">
        <v>297</v>
      </c>
      <c r="B82" s="89" t="s">
        <v>304</v>
      </c>
      <c r="C82" s="90">
        <v>20000</v>
      </c>
      <c r="D82" s="91">
        <v>16780</v>
      </c>
    </row>
    <row r="83" ht="20" customHeight="1" spans="1:4">
      <c r="A83" s="88" t="s">
        <v>297</v>
      </c>
      <c r="B83" s="89" t="s">
        <v>305</v>
      </c>
      <c r="C83" s="90">
        <v>20000</v>
      </c>
      <c r="D83" s="91">
        <v>11809.03</v>
      </c>
    </row>
    <row r="84" ht="20" customHeight="1" spans="1:4">
      <c r="A84" s="88" t="s">
        <v>297</v>
      </c>
      <c r="B84" s="89" t="s">
        <v>306</v>
      </c>
      <c r="C84" s="90">
        <v>20000</v>
      </c>
      <c r="D84" s="91">
        <v>12482</v>
      </c>
    </row>
    <row r="85" ht="20" customHeight="1" spans="1:4">
      <c r="A85" s="88" t="s">
        <v>297</v>
      </c>
      <c r="B85" s="89" t="s">
        <v>307</v>
      </c>
      <c r="C85" s="90">
        <v>10000</v>
      </c>
      <c r="D85" s="91">
        <v>8754</v>
      </c>
    </row>
    <row r="86" ht="20" customHeight="1" spans="1:4">
      <c r="A86" s="88" t="s">
        <v>297</v>
      </c>
      <c r="B86" s="89" t="s">
        <v>228</v>
      </c>
      <c r="C86" s="90">
        <v>211200</v>
      </c>
      <c r="D86" s="91">
        <v>17739.6</v>
      </c>
    </row>
    <row r="87" ht="20" customHeight="1" spans="1:4">
      <c r="A87" s="88" t="s">
        <v>308</v>
      </c>
      <c r="B87" s="89" t="s">
        <v>309</v>
      </c>
      <c r="C87" s="90">
        <v>400000</v>
      </c>
      <c r="D87" s="91">
        <v>20000.38</v>
      </c>
    </row>
    <row r="88" ht="20" customHeight="1" spans="1:4">
      <c r="A88" s="88" t="s">
        <v>308</v>
      </c>
      <c r="B88" s="89" t="s">
        <v>310</v>
      </c>
      <c r="C88" s="90">
        <v>20000</v>
      </c>
      <c r="D88" s="91">
        <v>8091</v>
      </c>
    </row>
    <row r="89" ht="20" customHeight="1" spans="1:4">
      <c r="A89" s="88" t="s">
        <v>308</v>
      </c>
      <c r="B89" s="89" t="s">
        <v>311</v>
      </c>
      <c r="C89" s="90">
        <v>20000</v>
      </c>
      <c r="D89" s="91">
        <v>20000</v>
      </c>
    </row>
    <row r="90" ht="20" customHeight="1" spans="1:4">
      <c r="A90" s="88" t="s">
        <v>308</v>
      </c>
      <c r="B90" s="89" t="s">
        <v>312</v>
      </c>
      <c r="C90" s="90">
        <v>1090000</v>
      </c>
      <c r="D90" s="91">
        <v>790000</v>
      </c>
    </row>
    <row r="91" ht="20" customHeight="1" spans="1:4">
      <c r="A91" s="88" t="s">
        <v>308</v>
      </c>
      <c r="B91" s="89" t="s">
        <v>313</v>
      </c>
      <c r="C91" s="90">
        <v>10000</v>
      </c>
      <c r="D91" s="91">
        <v>10000</v>
      </c>
    </row>
    <row r="92" ht="20" customHeight="1" spans="1:4">
      <c r="A92" s="88" t="s">
        <v>308</v>
      </c>
      <c r="B92" s="89" t="s">
        <v>314</v>
      </c>
      <c r="C92" s="90">
        <v>120000</v>
      </c>
      <c r="D92" s="91">
        <v>120000</v>
      </c>
    </row>
    <row r="93" ht="20" customHeight="1" spans="1:4">
      <c r="A93" s="88" t="s">
        <v>308</v>
      </c>
      <c r="B93" s="89" t="s">
        <v>315</v>
      </c>
      <c r="C93" s="90">
        <v>200000</v>
      </c>
      <c r="D93" s="91">
        <v>113726.24</v>
      </c>
    </row>
    <row r="94" ht="20" customHeight="1" spans="1:4">
      <c r="A94" s="88" t="s">
        <v>308</v>
      </c>
      <c r="B94" s="89" t="s">
        <v>316</v>
      </c>
      <c r="C94" s="90">
        <v>150000</v>
      </c>
      <c r="D94" s="91">
        <v>114217</v>
      </c>
    </row>
    <row r="95" ht="20" customHeight="1" spans="1:4">
      <c r="A95" s="88" t="s">
        <v>308</v>
      </c>
      <c r="B95" s="89" t="s">
        <v>317</v>
      </c>
      <c r="C95" s="90">
        <v>811800</v>
      </c>
      <c r="D95" s="91">
        <v>811800</v>
      </c>
    </row>
    <row r="96" ht="20" customHeight="1" spans="1:4">
      <c r="A96" s="88" t="s">
        <v>308</v>
      </c>
      <c r="B96" s="89" t="s">
        <v>318</v>
      </c>
      <c r="C96" s="90">
        <v>1125913.2</v>
      </c>
      <c r="D96" s="91">
        <v>1125913.2</v>
      </c>
    </row>
    <row r="97" ht="20" customHeight="1" spans="1:4">
      <c r="A97" s="88" t="s">
        <v>308</v>
      </c>
      <c r="B97" s="89" t="s">
        <v>228</v>
      </c>
      <c r="C97" s="90">
        <v>242880</v>
      </c>
      <c r="D97" s="91">
        <v>28243.57</v>
      </c>
    </row>
    <row r="98" ht="20" customHeight="1" spans="1:4">
      <c r="A98" s="88" t="s">
        <v>308</v>
      </c>
      <c r="B98" s="89" t="s">
        <v>319</v>
      </c>
      <c r="C98" s="90">
        <v>642000</v>
      </c>
      <c r="D98" s="91">
        <v>642000</v>
      </c>
    </row>
    <row r="99" ht="20" customHeight="1" spans="1:4">
      <c r="A99" s="88" t="s">
        <v>320</v>
      </c>
      <c r="B99" s="89" t="s">
        <v>228</v>
      </c>
      <c r="C99" s="90">
        <v>158400</v>
      </c>
      <c r="D99" s="91">
        <v>40391.12</v>
      </c>
    </row>
    <row r="100" ht="20" customHeight="1" spans="1:4">
      <c r="A100" s="88" t="s">
        <v>321</v>
      </c>
      <c r="B100" s="89" t="s">
        <v>322</v>
      </c>
      <c r="C100" s="90">
        <v>50000</v>
      </c>
      <c r="D100" s="91">
        <v>50000</v>
      </c>
    </row>
    <row r="101" ht="20" customHeight="1" spans="1:4">
      <c r="A101" s="88" t="s">
        <v>321</v>
      </c>
      <c r="B101" s="89" t="s">
        <v>323</v>
      </c>
      <c r="C101" s="90">
        <v>1050000</v>
      </c>
      <c r="D101" s="91">
        <v>550000</v>
      </c>
    </row>
    <row r="102" ht="20" customHeight="1" spans="1:4">
      <c r="A102" s="88" t="s">
        <v>324</v>
      </c>
      <c r="B102" s="89" t="s">
        <v>325</v>
      </c>
      <c r="C102" s="90">
        <v>952944</v>
      </c>
      <c r="D102" s="91">
        <v>952944</v>
      </c>
    </row>
    <row r="103" ht="20" customHeight="1" spans="1:4">
      <c r="A103" s="88" t="s">
        <v>324</v>
      </c>
      <c r="B103" s="89" t="s">
        <v>326</v>
      </c>
      <c r="C103" s="90">
        <v>1186400</v>
      </c>
      <c r="D103" s="91">
        <v>686400</v>
      </c>
    </row>
    <row r="104" ht="20" customHeight="1" spans="1:4">
      <c r="A104" s="88" t="s">
        <v>324</v>
      </c>
      <c r="B104" s="89" t="s">
        <v>327</v>
      </c>
      <c r="C104" s="90">
        <v>180000</v>
      </c>
      <c r="D104" s="91">
        <v>80000</v>
      </c>
    </row>
    <row r="105" ht="20" customHeight="1" spans="1:4">
      <c r="A105" s="88" t="s">
        <v>324</v>
      </c>
      <c r="B105" s="89" t="s">
        <v>328</v>
      </c>
      <c r="C105" s="90">
        <v>500000</v>
      </c>
      <c r="D105" s="91">
        <v>500000</v>
      </c>
    </row>
    <row r="106" ht="20" customHeight="1" spans="1:4">
      <c r="A106" s="88" t="s">
        <v>324</v>
      </c>
      <c r="B106" s="89" t="s">
        <v>329</v>
      </c>
      <c r="C106" s="90">
        <v>500000</v>
      </c>
      <c r="D106" s="91">
        <v>500000</v>
      </c>
    </row>
    <row r="107" ht="20" customHeight="1" spans="1:4">
      <c r="A107" s="88" t="s">
        <v>324</v>
      </c>
      <c r="B107" s="89" t="s">
        <v>330</v>
      </c>
      <c r="C107" s="90">
        <v>500000</v>
      </c>
      <c r="D107" s="91">
        <v>500000</v>
      </c>
    </row>
    <row r="108" ht="20" customHeight="1" spans="1:4">
      <c r="A108" s="88" t="s">
        <v>324</v>
      </c>
      <c r="B108" s="89" t="s">
        <v>331</v>
      </c>
      <c r="C108" s="90">
        <v>200000</v>
      </c>
      <c r="D108" s="91">
        <v>25082.43</v>
      </c>
    </row>
    <row r="109" ht="20" customHeight="1" spans="1:4">
      <c r="A109" s="88" t="s">
        <v>324</v>
      </c>
      <c r="B109" s="89" t="s">
        <v>332</v>
      </c>
      <c r="C109" s="90">
        <v>1680000</v>
      </c>
      <c r="D109" s="91">
        <v>1227581.14</v>
      </c>
    </row>
    <row r="110" ht="20" customHeight="1" spans="1:4">
      <c r="A110" s="88" t="s">
        <v>324</v>
      </c>
      <c r="B110" s="89" t="s">
        <v>333</v>
      </c>
      <c r="C110" s="90">
        <v>1360000</v>
      </c>
      <c r="D110" s="91">
        <v>1360000</v>
      </c>
    </row>
    <row r="111" ht="20" customHeight="1" spans="1:4">
      <c r="A111" s="88" t="s">
        <v>324</v>
      </c>
      <c r="B111" s="89" t="s">
        <v>334</v>
      </c>
      <c r="C111" s="90">
        <v>1386240</v>
      </c>
      <c r="D111" s="91">
        <v>1386240</v>
      </c>
    </row>
    <row r="112" ht="20" customHeight="1" spans="1:4">
      <c r="A112" s="88" t="s">
        <v>324</v>
      </c>
      <c r="B112" s="89" t="s">
        <v>228</v>
      </c>
      <c r="C112" s="90">
        <v>12249600</v>
      </c>
      <c r="D112" s="91">
        <v>22987.9499999993</v>
      </c>
    </row>
    <row r="113" ht="20" customHeight="1" spans="1:4">
      <c r="A113" s="88" t="s">
        <v>335</v>
      </c>
      <c r="B113" s="89" t="s">
        <v>336</v>
      </c>
      <c r="C113" s="90">
        <v>30000</v>
      </c>
      <c r="D113" s="91">
        <v>20250</v>
      </c>
    </row>
    <row r="114" ht="20" customHeight="1" spans="1:4">
      <c r="A114" s="88" t="s">
        <v>335</v>
      </c>
      <c r="B114" s="89" t="s">
        <v>337</v>
      </c>
      <c r="C114" s="90">
        <v>60000</v>
      </c>
      <c r="D114" s="91">
        <v>10000</v>
      </c>
    </row>
    <row r="115" ht="20" customHeight="1" spans="1:4">
      <c r="A115" s="88" t="s">
        <v>335</v>
      </c>
      <c r="B115" s="89" t="s">
        <v>228</v>
      </c>
      <c r="C115" s="90">
        <v>1106320</v>
      </c>
      <c r="D115" s="91">
        <v>103070.44</v>
      </c>
    </row>
    <row r="116" ht="20" customHeight="1" spans="1:4">
      <c r="A116" s="88" t="s">
        <v>338</v>
      </c>
      <c r="B116" s="89" t="s">
        <v>339</v>
      </c>
      <c r="C116" s="90">
        <v>14206</v>
      </c>
      <c r="D116" s="91">
        <v>1798</v>
      </c>
    </row>
    <row r="117" ht="20" customHeight="1" spans="1:4">
      <c r="A117" s="88" t="s">
        <v>338</v>
      </c>
      <c r="B117" s="89" t="s">
        <v>228</v>
      </c>
      <c r="C117" s="90">
        <v>447040</v>
      </c>
      <c r="D117" s="91">
        <v>10485.34</v>
      </c>
    </row>
    <row r="118" ht="20" customHeight="1" spans="1:4">
      <c r="A118" s="88" t="s">
        <v>338</v>
      </c>
      <c r="B118" s="89" t="s">
        <v>340</v>
      </c>
      <c r="C118" s="90">
        <v>800000</v>
      </c>
      <c r="D118" s="91">
        <v>600000</v>
      </c>
    </row>
    <row r="119" ht="20" customHeight="1" spans="1:4">
      <c r="A119" s="88" t="s">
        <v>341</v>
      </c>
      <c r="B119" s="89" t="s">
        <v>342</v>
      </c>
      <c r="C119" s="90">
        <v>232000</v>
      </c>
      <c r="D119" s="91">
        <v>29453.85</v>
      </c>
    </row>
    <row r="120" ht="20" customHeight="1" spans="1:4">
      <c r="A120" s="88" t="s">
        <v>341</v>
      </c>
      <c r="B120" s="89" t="s">
        <v>343</v>
      </c>
      <c r="C120" s="90">
        <v>100000</v>
      </c>
      <c r="D120" s="91">
        <v>29177</v>
      </c>
    </row>
    <row r="121" ht="20" customHeight="1" spans="1:4">
      <c r="A121" s="88" t="s">
        <v>344</v>
      </c>
      <c r="B121" s="89" t="s">
        <v>345</v>
      </c>
      <c r="C121" s="90">
        <v>2000000</v>
      </c>
      <c r="D121" s="91">
        <v>605226</v>
      </c>
    </row>
    <row r="122" ht="20" customHeight="1" spans="1:4">
      <c r="A122" s="88" t="s">
        <v>344</v>
      </c>
      <c r="B122" s="89" t="s">
        <v>346</v>
      </c>
      <c r="C122" s="90">
        <v>300000</v>
      </c>
      <c r="D122" s="91">
        <v>100785</v>
      </c>
    </row>
    <row r="123" ht="20" customHeight="1" spans="1:4">
      <c r="A123" s="88" t="s">
        <v>344</v>
      </c>
      <c r="B123" s="89" t="s">
        <v>347</v>
      </c>
      <c r="C123" s="90">
        <v>200000</v>
      </c>
      <c r="D123" s="91">
        <v>79100</v>
      </c>
    </row>
    <row r="124" ht="20" customHeight="1" spans="1:4">
      <c r="A124" s="88" t="s">
        <v>344</v>
      </c>
      <c r="B124" s="89" t="s">
        <v>348</v>
      </c>
      <c r="C124" s="90">
        <v>300000</v>
      </c>
      <c r="D124" s="91">
        <v>121446</v>
      </c>
    </row>
    <row r="125" ht="20" customHeight="1" spans="1:4">
      <c r="A125" s="88" t="s">
        <v>344</v>
      </c>
      <c r="B125" s="89" t="s">
        <v>349</v>
      </c>
      <c r="C125" s="90">
        <v>250000</v>
      </c>
      <c r="D125" s="91">
        <v>220000</v>
      </c>
    </row>
    <row r="126" ht="20" customHeight="1" spans="1:4">
      <c r="A126" s="88" t="s">
        <v>344</v>
      </c>
      <c r="B126" s="89" t="s">
        <v>350</v>
      </c>
      <c r="C126" s="90">
        <v>50000</v>
      </c>
      <c r="D126" s="91">
        <v>50000</v>
      </c>
    </row>
    <row r="127" ht="20" customHeight="1" spans="1:4">
      <c r="A127" s="88" t="s">
        <v>344</v>
      </c>
      <c r="B127" s="89" t="s">
        <v>351</v>
      </c>
      <c r="C127" s="90">
        <v>765800</v>
      </c>
      <c r="D127" s="91">
        <v>61111.33</v>
      </c>
    </row>
    <row r="128" ht="20" customHeight="1" spans="1:4">
      <c r="A128" s="88" t="s">
        <v>344</v>
      </c>
      <c r="B128" s="89" t="s">
        <v>228</v>
      </c>
      <c r="C128" s="90">
        <v>1555840</v>
      </c>
      <c r="D128" s="91">
        <v>15253.4099999999</v>
      </c>
    </row>
    <row r="129" ht="20" customHeight="1" spans="1:4">
      <c r="A129" s="88" t="s">
        <v>344</v>
      </c>
      <c r="B129" s="89" t="s">
        <v>352</v>
      </c>
      <c r="C129" s="90">
        <v>1000000</v>
      </c>
      <c r="D129" s="91">
        <v>501433.42</v>
      </c>
    </row>
    <row r="130" ht="20" customHeight="1" spans="1:4">
      <c r="A130" s="88" t="s">
        <v>344</v>
      </c>
      <c r="B130" s="89" t="s">
        <v>353</v>
      </c>
      <c r="C130" s="90">
        <v>400000</v>
      </c>
      <c r="D130" s="91">
        <v>85496.18</v>
      </c>
    </row>
    <row r="131" ht="20" customHeight="1" spans="1:4">
      <c r="A131" s="88" t="s">
        <v>354</v>
      </c>
      <c r="B131" s="89" t="s">
        <v>355</v>
      </c>
      <c r="C131" s="90">
        <v>80000</v>
      </c>
      <c r="D131" s="91">
        <v>33448.9</v>
      </c>
    </row>
    <row r="132" ht="20" customHeight="1" spans="1:4">
      <c r="A132" s="88" t="s">
        <v>354</v>
      </c>
      <c r="B132" s="89" t="s">
        <v>356</v>
      </c>
      <c r="C132" s="90">
        <v>80000</v>
      </c>
      <c r="D132" s="91">
        <v>44458</v>
      </c>
    </row>
    <row r="133" ht="20" customHeight="1" spans="1:4">
      <c r="A133" s="88" t="s">
        <v>354</v>
      </c>
      <c r="B133" s="89" t="s">
        <v>357</v>
      </c>
      <c r="C133" s="90">
        <v>250000</v>
      </c>
      <c r="D133" s="91">
        <v>206689</v>
      </c>
    </row>
    <row r="134" ht="20" customHeight="1" spans="1:4">
      <c r="A134" s="88" t="s">
        <v>354</v>
      </c>
      <c r="B134" s="89" t="s">
        <v>228</v>
      </c>
      <c r="C134" s="90">
        <v>264000</v>
      </c>
      <c r="D134" s="91">
        <v>68591.66</v>
      </c>
    </row>
    <row r="135" ht="20" customHeight="1" spans="1:4">
      <c r="A135" s="88" t="s">
        <v>358</v>
      </c>
      <c r="B135" s="89" t="s">
        <v>359</v>
      </c>
      <c r="C135" s="90">
        <v>450000</v>
      </c>
      <c r="D135" s="91">
        <v>49662.05</v>
      </c>
    </row>
    <row r="136" ht="20" customHeight="1" spans="1:4">
      <c r="A136" s="88" t="s">
        <v>358</v>
      </c>
      <c r="B136" s="89" t="s">
        <v>360</v>
      </c>
      <c r="C136" s="90">
        <v>5000000</v>
      </c>
      <c r="D136" s="91">
        <v>414334.5</v>
      </c>
    </row>
    <row r="137" ht="20" customHeight="1" spans="1:4">
      <c r="A137" s="88" t="s">
        <v>358</v>
      </c>
      <c r="B137" s="89" t="s">
        <v>228</v>
      </c>
      <c r="C137" s="90">
        <v>1770560</v>
      </c>
      <c r="D137" s="91">
        <v>25980.23</v>
      </c>
    </row>
    <row r="138" ht="20" customHeight="1" spans="1:4">
      <c r="A138" s="88" t="s">
        <v>361</v>
      </c>
      <c r="B138" s="89" t="s">
        <v>362</v>
      </c>
      <c r="C138" s="90">
        <v>723900</v>
      </c>
      <c r="D138" s="91">
        <v>348283.27</v>
      </c>
    </row>
    <row r="139" ht="20" customHeight="1" spans="1:4">
      <c r="A139" s="88" t="s">
        <v>361</v>
      </c>
      <c r="B139" s="89" t="s">
        <v>363</v>
      </c>
      <c r="C139" s="90">
        <v>345560</v>
      </c>
      <c r="D139" s="91">
        <v>338736</v>
      </c>
    </row>
    <row r="140" ht="20" customHeight="1" spans="1:4">
      <c r="A140" s="88" t="s">
        <v>361</v>
      </c>
      <c r="B140" s="89" t="s">
        <v>364</v>
      </c>
      <c r="C140" s="90">
        <v>500000</v>
      </c>
      <c r="D140" s="91">
        <v>480874</v>
      </c>
    </row>
    <row r="141" ht="20" customHeight="1" spans="1:4">
      <c r="A141" s="88" t="s">
        <v>361</v>
      </c>
      <c r="B141" s="89" t="s">
        <v>365</v>
      </c>
      <c r="C141" s="90">
        <v>171927</v>
      </c>
      <c r="D141" s="91">
        <v>32427</v>
      </c>
    </row>
    <row r="142" ht="20" customHeight="1" spans="1:4">
      <c r="A142" s="88" t="s">
        <v>361</v>
      </c>
      <c r="B142" s="89" t="s">
        <v>366</v>
      </c>
      <c r="C142" s="90">
        <v>200000</v>
      </c>
      <c r="D142" s="91">
        <v>90872</v>
      </c>
    </row>
    <row r="143" ht="20" customHeight="1" spans="1:4">
      <c r="A143" s="88" t="s">
        <v>361</v>
      </c>
      <c r="B143" s="89" t="s">
        <v>367</v>
      </c>
      <c r="C143" s="90">
        <v>320000</v>
      </c>
      <c r="D143" s="91">
        <v>147627.5</v>
      </c>
    </row>
    <row r="144" ht="20" customHeight="1" spans="1:4">
      <c r="A144" s="88" t="s">
        <v>361</v>
      </c>
      <c r="B144" s="89" t="s">
        <v>368</v>
      </c>
      <c r="C144" s="90">
        <v>50000</v>
      </c>
      <c r="D144" s="91">
        <v>50000</v>
      </c>
    </row>
    <row r="145" ht="20" customHeight="1" spans="1:4">
      <c r="A145" s="88" t="s">
        <v>361</v>
      </c>
      <c r="B145" s="89" t="s">
        <v>369</v>
      </c>
      <c r="C145" s="90">
        <v>1542000</v>
      </c>
      <c r="D145" s="91">
        <v>580921.35</v>
      </c>
    </row>
    <row r="146" ht="20" customHeight="1" spans="1:4">
      <c r="A146" s="88" t="s">
        <v>361</v>
      </c>
      <c r="B146" s="89" t="s">
        <v>370</v>
      </c>
      <c r="C146" s="90">
        <v>82800</v>
      </c>
      <c r="D146" s="91">
        <v>35350</v>
      </c>
    </row>
    <row r="147" ht="20" customHeight="1" spans="1:4">
      <c r="A147" s="88" t="s">
        <v>361</v>
      </c>
      <c r="B147" s="89" t="s">
        <v>371</v>
      </c>
      <c r="C147" s="90">
        <v>149600</v>
      </c>
      <c r="D147" s="91">
        <v>48400</v>
      </c>
    </row>
    <row r="148" ht="20" customHeight="1" spans="1:4">
      <c r="A148" s="88" t="s">
        <v>361</v>
      </c>
      <c r="B148" s="89" t="s">
        <v>372</v>
      </c>
      <c r="C148" s="90">
        <v>224400</v>
      </c>
      <c r="D148" s="91">
        <v>615</v>
      </c>
    </row>
    <row r="149" ht="20" customHeight="1" spans="1:4">
      <c r="A149" s="88" t="s">
        <v>361</v>
      </c>
      <c r="B149" s="89" t="s">
        <v>373</v>
      </c>
      <c r="C149" s="90">
        <v>120000</v>
      </c>
      <c r="D149" s="91">
        <v>20560</v>
      </c>
    </row>
    <row r="150" ht="20" customHeight="1" spans="1:4">
      <c r="A150" s="88" t="s">
        <v>361</v>
      </c>
      <c r="B150" s="89" t="s">
        <v>374</v>
      </c>
      <c r="C150" s="90">
        <v>9000000</v>
      </c>
      <c r="D150" s="91">
        <v>8750000</v>
      </c>
    </row>
    <row r="151" ht="20" customHeight="1" spans="1:4">
      <c r="A151" s="88" t="s">
        <v>361</v>
      </c>
      <c r="B151" s="89" t="s">
        <v>375</v>
      </c>
      <c r="C151" s="90">
        <v>30000</v>
      </c>
      <c r="D151" s="91">
        <v>27050</v>
      </c>
    </row>
    <row r="152" ht="20" customHeight="1" spans="1:4">
      <c r="A152" s="88" t="s">
        <v>361</v>
      </c>
      <c r="B152" s="89" t="s">
        <v>228</v>
      </c>
      <c r="C152" s="90">
        <v>1397440</v>
      </c>
      <c r="D152" s="91">
        <v>5282.1100000001</v>
      </c>
    </row>
    <row r="153" ht="20" customHeight="1" spans="1:4">
      <c r="A153" s="88" t="s">
        <v>376</v>
      </c>
      <c r="B153" s="89" t="s">
        <v>377</v>
      </c>
      <c r="C153" s="90">
        <v>30000</v>
      </c>
      <c r="D153" s="91">
        <v>30000</v>
      </c>
    </row>
    <row r="154" ht="20" customHeight="1" spans="1:4">
      <c r="A154" s="88" t="s">
        <v>378</v>
      </c>
      <c r="B154" s="89" t="s">
        <v>379</v>
      </c>
      <c r="C154" s="90">
        <v>50000</v>
      </c>
      <c r="D154" s="91">
        <v>24973.82</v>
      </c>
    </row>
    <row r="155" ht="20" customHeight="1" spans="1:4">
      <c r="A155" s="88" t="s">
        <v>378</v>
      </c>
      <c r="B155" s="89" t="s">
        <v>228</v>
      </c>
      <c r="C155" s="90">
        <v>140800</v>
      </c>
      <c r="D155" s="91">
        <v>73673.58</v>
      </c>
    </row>
    <row r="156" ht="20" customHeight="1" spans="1:4">
      <c r="A156" s="88" t="s">
        <v>380</v>
      </c>
      <c r="B156" s="89" t="s">
        <v>381</v>
      </c>
      <c r="C156" s="90">
        <v>1900000</v>
      </c>
      <c r="D156" s="91">
        <v>378667.47</v>
      </c>
    </row>
    <row r="157" ht="20" customHeight="1" spans="1:4">
      <c r="A157" s="88" t="s">
        <v>380</v>
      </c>
      <c r="B157" s="89" t="s">
        <v>382</v>
      </c>
      <c r="C157" s="90">
        <v>1454394.34</v>
      </c>
      <c r="D157" s="91">
        <v>121065.56</v>
      </c>
    </row>
    <row r="158" ht="20" customHeight="1" spans="1:4">
      <c r="A158" s="88" t="s">
        <v>380</v>
      </c>
      <c r="B158" s="89" t="s">
        <v>383</v>
      </c>
      <c r="C158" s="90">
        <v>200000</v>
      </c>
      <c r="D158" s="91">
        <v>105065.41</v>
      </c>
    </row>
    <row r="159" ht="20" customHeight="1" spans="1:4">
      <c r="A159" s="88" t="s">
        <v>380</v>
      </c>
      <c r="B159" s="89" t="s">
        <v>384</v>
      </c>
      <c r="C159" s="90">
        <v>200000</v>
      </c>
      <c r="D159" s="91">
        <v>200000</v>
      </c>
    </row>
    <row r="160" ht="20" customHeight="1" spans="1:4">
      <c r="A160" s="88" t="s">
        <v>380</v>
      </c>
      <c r="B160" s="89" t="s">
        <v>385</v>
      </c>
      <c r="C160" s="90">
        <v>10000000</v>
      </c>
      <c r="D160" s="91">
        <v>2824634.39</v>
      </c>
    </row>
    <row r="161" ht="20" customHeight="1" spans="1:4">
      <c r="A161" s="88" t="s">
        <v>380</v>
      </c>
      <c r="B161" s="89" t="s">
        <v>386</v>
      </c>
      <c r="C161" s="90">
        <v>158000</v>
      </c>
      <c r="D161" s="91">
        <v>9452</v>
      </c>
    </row>
    <row r="162" ht="20" customHeight="1" spans="1:4">
      <c r="A162" s="88" t="s">
        <v>380</v>
      </c>
      <c r="B162" s="89" t="s">
        <v>387</v>
      </c>
      <c r="C162" s="90">
        <v>300000</v>
      </c>
      <c r="D162" s="91">
        <v>151451.13</v>
      </c>
    </row>
    <row r="163" ht="20" customHeight="1" spans="1:4">
      <c r="A163" s="88" t="s">
        <v>380</v>
      </c>
      <c r="B163" s="89" t="s">
        <v>388</v>
      </c>
      <c r="C163" s="90">
        <v>300000</v>
      </c>
      <c r="D163" s="91">
        <v>18614.13</v>
      </c>
    </row>
    <row r="164" ht="20" customHeight="1" spans="1:4">
      <c r="A164" s="88" t="s">
        <v>380</v>
      </c>
      <c r="B164" s="89" t="s">
        <v>389</v>
      </c>
      <c r="C164" s="90">
        <v>60000</v>
      </c>
      <c r="D164" s="91">
        <v>550</v>
      </c>
    </row>
    <row r="165" ht="20" customHeight="1" spans="1:4">
      <c r="A165" s="88" t="s">
        <v>390</v>
      </c>
      <c r="B165" s="89" t="s">
        <v>391</v>
      </c>
      <c r="C165" s="90">
        <v>360000</v>
      </c>
      <c r="D165" s="91">
        <v>360000</v>
      </c>
    </row>
    <row r="166" ht="20" customHeight="1" spans="1:4">
      <c r="A166" s="88" t="s">
        <v>390</v>
      </c>
      <c r="B166" s="89" t="s">
        <v>392</v>
      </c>
      <c r="C166" s="90">
        <v>1000000</v>
      </c>
      <c r="D166" s="91">
        <v>1000000</v>
      </c>
    </row>
    <row r="167" ht="20" customHeight="1" spans="1:4">
      <c r="A167" s="88" t="s">
        <v>390</v>
      </c>
      <c r="B167" s="89" t="s">
        <v>393</v>
      </c>
      <c r="C167" s="90">
        <v>80000</v>
      </c>
      <c r="D167" s="91">
        <v>72599</v>
      </c>
    </row>
    <row r="168" ht="20" customHeight="1" spans="1:4">
      <c r="A168" s="88" t="s">
        <v>390</v>
      </c>
      <c r="B168" s="89" t="s">
        <v>394</v>
      </c>
      <c r="C168" s="90">
        <v>5000000</v>
      </c>
      <c r="D168" s="91">
        <v>150000</v>
      </c>
    </row>
    <row r="169" ht="20" customHeight="1" spans="1:4">
      <c r="A169" s="88" t="s">
        <v>390</v>
      </c>
      <c r="B169" s="89" t="s">
        <v>395</v>
      </c>
      <c r="C169" s="90">
        <v>185000</v>
      </c>
      <c r="D169" s="91">
        <v>106668</v>
      </c>
    </row>
    <row r="170" ht="20" customHeight="1" spans="1:4">
      <c r="A170" s="88" t="s">
        <v>390</v>
      </c>
      <c r="B170" s="89" t="s">
        <v>396</v>
      </c>
      <c r="C170" s="90">
        <v>2430000</v>
      </c>
      <c r="D170" s="91">
        <v>559200.5</v>
      </c>
    </row>
    <row r="171" ht="20" customHeight="1" spans="1:4">
      <c r="A171" s="88" t="s">
        <v>390</v>
      </c>
      <c r="B171" s="89" t="s">
        <v>228</v>
      </c>
      <c r="C171" s="90">
        <v>992640</v>
      </c>
      <c r="D171" s="91">
        <v>23323.08</v>
      </c>
    </row>
    <row r="172" ht="20" customHeight="1" spans="1:4">
      <c r="A172" s="88" t="s">
        <v>397</v>
      </c>
      <c r="B172" s="89" t="s">
        <v>398</v>
      </c>
      <c r="C172" s="90">
        <v>5000</v>
      </c>
      <c r="D172" s="91">
        <v>5000</v>
      </c>
    </row>
    <row r="173" ht="20" customHeight="1" spans="1:4">
      <c r="A173" s="88" t="s">
        <v>397</v>
      </c>
      <c r="B173" s="89" t="s">
        <v>399</v>
      </c>
      <c r="C173" s="90">
        <v>36000</v>
      </c>
      <c r="D173" s="91">
        <v>36000</v>
      </c>
    </row>
    <row r="174" ht="20" customHeight="1" spans="1:4">
      <c r="A174" s="88" t="s">
        <v>397</v>
      </c>
      <c r="B174" s="89" t="s">
        <v>400</v>
      </c>
      <c r="C174" s="90">
        <v>50000</v>
      </c>
      <c r="D174" s="91">
        <v>50000</v>
      </c>
    </row>
    <row r="175" ht="20" customHeight="1" spans="1:4">
      <c r="A175" s="88" t="s">
        <v>397</v>
      </c>
      <c r="B175" s="89" t="s">
        <v>401</v>
      </c>
      <c r="C175" s="90">
        <v>16000</v>
      </c>
      <c r="D175" s="91">
        <v>16000</v>
      </c>
    </row>
    <row r="176" ht="20" customHeight="1" spans="1:4">
      <c r="A176" s="88" t="s">
        <v>397</v>
      </c>
      <c r="B176" s="89" t="s">
        <v>402</v>
      </c>
      <c r="C176" s="90">
        <v>10000</v>
      </c>
      <c r="D176" s="91">
        <v>10000</v>
      </c>
    </row>
    <row r="177" ht="20" customHeight="1" spans="1:4">
      <c r="A177" s="88" t="s">
        <v>397</v>
      </c>
      <c r="B177" s="89" t="s">
        <v>403</v>
      </c>
      <c r="C177" s="90">
        <v>418752.74</v>
      </c>
      <c r="D177" s="91">
        <v>58752.74</v>
      </c>
    </row>
    <row r="178" ht="20" customHeight="1" spans="1:4">
      <c r="A178" s="88" t="s">
        <v>397</v>
      </c>
      <c r="B178" s="89" t="s">
        <v>404</v>
      </c>
      <c r="C178" s="90">
        <v>3960000</v>
      </c>
      <c r="D178" s="91">
        <v>173605.26</v>
      </c>
    </row>
    <row r="179" ht="20" customHeight="1" spans="1:4">
      <c r="A179" s="88" t="s">
        <v>397</v>
      </c>
      <c r="B179" s="89" t="s">
        <v>405</v>
      </c>
      <c r="C179" s="90">
        <v>350000</v>
      </c>
      <c r="D179" s="91">
        <v>350000</v>
      </c>
    </row>
    <row r="180" ht="20" customHeight="1" spans="1:4">
      <c r="A180" s="88" t="s">
        <v>397</v>
      </c>
      <c r="B180" s="89" t="s">
        <v>406</v>
      </c>
      <c r="C180" s="90">
        <v>10000</v>
      </c>
      <c r="D180" s="91">
        <v>10000</v>
      </c>
    </row>
    <row r="181" ht="20" customHeight="1" spans="1:4">
      <c r="A181" s="88" t="s">
        <v>397</v>
      </c>
      <c r="B181" s="89" t="s">
        <v>407</v>
      </c>
      <c r="C181" s="90">
        <v>30000</v>
      </c>
      <c r="D181" s="91">
        <v>5604.35</v>
      </c>
    </row>
    <row r="182" ht="20" customHeight="1" spans="1:4">
      <c r="A182" s="88" t="s">
        <v>397</v>
      </c>
      <c r="B182" s="89" t="s">
        <v>408</v>
      </c>
      <c r="C182" s="90">
        <v>4242480</v>
      </c>
      <c r="D182" s="91">
        <v>117167</v>
      </c>
    </row>
    <row r="183" ht="20" customHeight="1" spans="1:4">
      <c r="A183" s="88" t="s">
        <v>397</v>
      </c>
      <c r="B183" s="89" t="s">
        <v>409</v>
      </c>
      <c r="C183" s="90">
        <v>50000</v>
      </c>
      <c r="D183" s="91">
        <v>50000</v>
      </c>
    </row>
    <row r="184" ht="20" customHeight="1" spans="1:4">
      <c r="A184" s="88" t="s">
        <v>397</v>
      </c>
      <c r="B184" s="89" t="s">
        <v>410</v>
      </c>
      <c r="C184" s="90">
        <v>5399044.34</v>
      </c>
      <c r="D184" s="91">
        <v>402450.26</v>
      </c>
    </row>
    <row r="185" ht="20" customHeight="1" spans="1:4">
      <c r="A185" s="88" t="s">
        <v>397</v>
      </c>
      <c r="B185" s="89" t="s">
        <v>411</v>
      </c>
      <c r="C185" s="90">
        <v>10000</v>
      </c>
      <c r="D185" s="91">
        <v>10000</v>
      </c>
    </row>
    <row r="186" ht="20" customHeight="1" spans="1:4">
      <c r="A186" s="88" t="s">
        <v>397</v>
      </c>
      <c r="B186" s="89" t="s">
        <v>412</v>
      </c>
      <c r="C186" s="90">
        <v>15000</v>
      </c>
      <c r="D186" s="91">
        <v>9110</v>
      </c>
    </row>
    <row r="187" ht="20" customHeight="1" spans="1:4">
      <c r="A187" s="88" t="s">
        <v>397</v>
      </c>
      <c r="B187" s="89" t="s">
        <v>228</v>
      </c>
      <c r="C187" s="90">
        <v>1640320</v>
      </c>
      <c r="D187" s="91">
        <v>187442.79</v>
      </c>
    </row>
    <row r="188" ht="20" customHeight="1" spans="1:4">
      <c r="A188" s="88" t="s">
        <v>413</v>
      </c>
      <c r="B188" s="89" t="s">
        <v>414</v>
      </c>
      <c r="C188" s="90">
        <v>2450000</v>
      </c>
      <c r="D188" s="91">
        <v>287447.54</v>
      </c>
    </row>
    <row r="189" ht="20" customHeight="1" spans="1:4">
      <c r="A189" s="88" t="s">
        <v>413</v>
      </c>
      <c r="B189" s="89" t="s">
        <v>228</v>
      </c>
      <c r="C189" s="90">
        <v>429440</v>
      </c>
      <c r="D189" s="91">
        <v>2043.94</v>
      </c>
    </row>
    <row r="190" ht="20" customHeight="1" spans="1:4">
      <c r="A190" s="88" t="s">
        <v>415</v>
      </c>
      <c r="B190" s="89" t="s">
        <v>416</v>
      </c>
      <c r="C190" s="90">
        <v>400000</v>
      </c>
      <c r="D190" s="91">
        <v>16813.05</v>
      </c>
    </row>
    <row r="191" ht="20" customHeight="1" spans="1:4">
      <c r="A191" s="88" t="s">
        <v>415</v>
      </c>
      <c r="B191" s="89" t="s">
        <v>228</v>
      </c>
      <c r="C191" s="90">
        <v>211200</v>
      </c>
      <c r="D191" s="91">
        <v>15111.89</v>
      </c>
    </row>
    <row r="192" ht="20" customHeight="1" spans="1:4">
      <c r="A192" s="88" t="s">
        <v>417</v>
      </c>
      <c r="B192" s="89" t="s">
        <v>228</v>
      </c>
      <c r="C192" s="90">
        <v>168960</v>
      </c>
      <c r="D192" s="92">
        <v>61153.07</v>
      </c>
    </row>
    <row r="193" ht="20" customHeight="1" spans="1:4">
      <c r="A193" s="88" t="s">
        <v>417</v>
      </c>
      <c r="B193" s="89" t="s">
        <v>418</v>
      </c>
      <c r="C193" s="90">
        <v>200000</v>
      </c>
      <c r="D193" s="91">
        <v>68820.59</v>
      </c>
    </row>
    <row r="194" ht="20" customHeight="1" spans="1:4">
      <c r="A194" s="88" t="s">
        <v>419</v>
      </c>
      <c r="B194" s="89" t="s">
        <v>420</v>
      </c>
      <c r="C194" s="90">
        <v>8000000</v>
      </c>
      <c r="D194" s="91">
        <v>5220000</v>
      </c>
    </row>
    <row r="195" ht="20" customHeight="1" spans="1:4">
      <c r="A195" s="88" t="s">
        <v>419</v>
      </c>
      <c r="B195" s="89" t="s">
        <v>421</v>
      </c>
      <c r="C195" s="90">
        <v>2252055</v>
      </c>
      <c r="D195" s="91">
        <v>2252055</v>
      </c>
    </row>
    <row r="196" ht="20" customHeight="1" spans="1:4">
      <c r="A196" s="88" t="s">
        <v>419</v>
      </c>
      <c r="B196" s="89" t="s">
        <v>422</v>
      </c>
      <c r="C196" s="90">
        <v>3105345</v>
      </c>
      <c r="D196" s="91">
        <v>3105345</v>
      </c>
    </row>
    <row r="197" ht="20" customHeight="1" spans="1:4">
      <c r="A197" s="88" t="s">
        <v>419</v>
      </c>
      <c r="B197" s="89" t="s">
        <v>423</v>
      </c>
      <c r="C197" s="90">
        <v>2690000</v>
      </c>
      <c r="D197" s="91">
        <v>2690000</v>
      </c>
    </row>
    <row r="198" ht="20" customHeight="1" spans="1:4">
      <c r="A198" s="88" t="s">
        <v>419</v>
      </c>
      <c r="B198" s="89" t="s">
        <v>424</v>
      </c>
      <c r="C198" s="90">
        <v>20000</v>
      </c>
      <c r="D198" s="91">
        <v>20000</v>
      </c>
    </row>
    <row r="199" ht="20" customHeight="1" spans="1:4">
      <c r="A199" s="88" t="s">
        <v>419</v>
      </c>
      <c r="B199" s="89" t="s">
        <v>425</v>
      </c>
      <c r="C199" s="90">
        <v>100000</v>
      </c>
      <c r="D199" s="91">
        <v>100000</v>
      </c>
    </row>
    <row r="200" ht="20" customHeight="1" spans="1:4">
      <c r="A200" s="88" t="s">
        <v>419</v>
      </c>
      <c r="B200" s="89" t="s">
        <v>426</v>
      </c>
      <c r="C200" s="90">
        <v>20000</v>
      </c>
      <c r="D200" s="91">
        <v>20000</v>
      </c>
    </row>
    <row r="201" ht="20" customHeight="1" spans="1:4">
      <c r="A201" s="88" t="s">
        <v>419</v>
      </c>
      <c r="B201" s="89" t="s">
        <v>427</v>
      </c>
      <c r="C201" s="90">
        <v>1848850</v>
      </c>
      <c r="D201" s="91">
        <v>38700</v>
      </c>
    </row>
    <row r="202" ht="20" customHeight="1" spans="1:4">
      <c r="A202" s="88" t="s">
        <v>419</v>
      </c>
      <c r="B202" s="89" t="s">
        <v>428</v>
      </c>
      <c r="C202" s="90">
        <v>500000</v>
      </c>
      <c r="D202" s="91">
        <v>500000</v>
      </c>
    </row>
    <row r="203" ht="20" customHeight="1" spans="1:4">
      <c r="A203" s="88" t="s">
        <v>419</v>
      </c>
      <c r="B203" s="89" t="s">
        <v>429</v>
      </c>
      <c r="C203" s="90">
        <v>287400</v>
      </c>
      <c r="D203" s="91">
        <v>90900</v>
      </c>
    </row>
    <row r="204" ht="20" customHeight="1" spans="1:4">
      <c r="A204" s="88" t="s">
        <v>419</v>
      </c>
      <c r="B204" s="89" t="s">
        <v>430</v>
      </c>
      <c r="C204" s="90">
        <v>41055</v>
      </c>
      <c r="D204" s="91">
        <v>41055</v>
      </c>
    </row>
    <row r="205" ht="20" customHeight="1" spans="1:4">
      <c r="A205" s="88" t="s">
        <v>419</v>
      </c>
      <c r="B205" s="89" t="s">
        <v>431</v>
      </c>
      <c r="C205" s="90">
        <v>2574000</v>
      </c>
      <c r="D205" s="91">
        <v>2574000</v>
      </c>
    </row>
    <row r="206" ht="20" customHeight="1" spans="1:4">
      <c r="A206" s="88" t="s">
        <v>419</v>
      </c>
      <c r="B206" s="89" t="s">
        <v>432</v>
      </c>
      <c r="C206" s="90">
        <v>142500</v>
      </c>
      <c r="D206" s="91">
        <v>58950</v>
      </c>
    </row>
    <row r="207" ht="20" customHeight="1" spans="1:4">
      <c r="A207" s="88" t="s">
        <v>419</v>
      </c>
      <c r="B207" s="89" t="s">
        <v>433</v>
      </c>
      <c r="C207" s="90">
        <v>478200</v>
      </c>
      <c r="D207" s="91">
        <v>478200</v>
      </c>
    </row>
    <row r="208" ht="20" customHeight="1" spans="1:4">
      <c r="A208" s="88" t="s">
        <v>419</v>
      </c>
      <c r="B208" s="89" t="s">
        <v>434</v>
      </c>
      <c r="C208" s="90">
        <v>300000</v>
      </c>
      <c r="D208" s="91">
        <v>300000</v>
      </c>
    </row>
    <row r="209" ht="20" customHeight="1" spans="1:4">
      <c r="A209" s="88" t="s">
        <v>419</v>
      </c>
      <c r="B209" s="89" t="s">
        <v>228</v>
      </c>
      <c r="C209" s="90">
        <v>591360</v>
      </c>
      <c r="D209" s="91">
        <v>86896.54</v>
      </c>
    </row>
    <row r="210" ht="20" customHeight="1" spans="1:4">
      <c r="A210" s="88" t="s">
        <v>419</v>
      </c>
      <c r="B210" s="89" t="s">
        <v>435</v>
      </c>
      <c r="C210" s="90">
        <v>67500</v>
      </c>
      <c r="D210" s="91">
        <v>27900</v>
      </c>
    </row>
    <row r="211" ht="20" customHeight="1" spans="1:4">
      <c r="A211" s="88" t="s">
        <v>419</v>
      </c>
      <c r="B211" s="89" t="s">
        <v>436</v>
      </c>
      <c r="C211" s="90">
        <v>1225087.5</v>
      </c>
      <c r="D211" s="91">
        <v>1225087.5</v>
      </c>
    </row>
    <row r="212" ht="20" customHeight="1" spans="1:4">
      <c r="A212" s="88" t="s">
        <v>419</v>
      </c>
      <c r="B212" s="89" t="s">
        <v>437</v>
      </c>
      <c r="C212" s="90">
        <v>327834</v>
      </c>
      <c r="D212" s="91">
        <v>327834</v>
      </c>
    </row>
    <row r="213" ht="20" customHeight="1" spans="1:4">
      <c r="A213" s="88" t="s">
        <v>438</v>
      </c>
      <c r="B213" s="89" t="s">
        <v>439</v>
      </c>
      <c r="C213" s="90">
        <v>700000</v>
      </c>
      <c r="D213" s="91">
        <v>124852.02</v>
      </c>
    </row>
    <row r="214" ht="20" customHeight="1" spans="1:4">
      <c r="A214" s="88" t="s">
        <v>438</v>
      </c>
      <c r="B214" s="89" t="s">
        <v>440</v>
      </c>
      <c r="C214" s="90">
        <v>10000</v>
      </c>
      <c r="D214" s="91">
        <v>10000</v>
      </c>
    </row>
    <row r="215" ht="20" customHeight="1" spans="1:4">
      <c r="A215" s="88" t="s">
        <v>438</v>
      </c>
      <c r="B215" s="89" t="s">
        <v>441</v>
      </c>
      <c r="C215" s="90">
        <v>20000</v>
      </c>
      <c r="D215" s="91">
        <v>20000</v>
      </c>
    </row>
    <row r="216" ht="20" customHeight="1" spans="1:4">
      <c r="A216" s="88" t="s">
        <v>438</v>
      </c>
      <c r="B216" s="89" t="s">
        <v>442</v>
      </c>
      <c r="C216" s="90">
        <v>10000</v>
      </c>
      <c r="D216" s="93">
        <v>10000</v>
      </c>
    </row>
    <row r="217" ht="20" customHeight="1" spans="1:4">
      <c r="A217" s="88" t="s">
        <v>438</v>
      </c>
      <c r="B217" s="89" t="s">
        <v>443</v>
      </c>
      <c r="C217" s="90">
        <v>10000</v>
      </c>
      <c r="D217" s="91">
        <v>10000</v>
      </c>
    </row>
    <row r="218" ht="20" customHeight="1" spans="1:4">
      <c r="A218" s="88" t="s">
        <v>438</v>
      </c>
      <c r="B218" s="89" t="s">
        <v>444</v>
      </c>
      <c r="C218" s="90">
        <v>10000</v>
      </c>
      <c r="D218" s="91">
        <v>4931.42</v>
      </c>
    </row>
    <row r="219" ht="20" customHeight="1" spans="1:4">
      <c r="A219" s="88" t="s">
        <v>438</v>
      </c>
      <c r="B219" s="89" t="s">
        <v>445</v>
      </c>
      <c r="C219" s="90">
        <v>5000000</v>
      </c>
      <c r="D219" s="91">
        <v>3503779.26</v>
      </c>
    </row>
    <row r="220" ht="20" customHeight="1" spans="1:4">
      <c r="A220" s="88" t="s">
        <v>438</v>
      </c>
      <c r="B220" s="89" t="s">
        <v>228</v>
      </c>
      <c r="C220" s="90">
        <v>1013760</v>
      </c>
      <c r="D220" s="91">
        <v>206453.15</v>
      </c>
    </row>
    <row r="221" ht="20" customHeight="1" spans="1:4">
      <c r="A221" s="88" t="s">
        <v>446</v>
      </c>
      <c r="B221" s="89" t="s">
        <v>447</v>
      </c>
      <c r="C221" s="90">
        <v>140000</v>
      </c>
      <c r="D221" s="91">
        <v>33608.4</v>
      </c>
    </row>
    <row r="222" ht="20" customHeight="1" spans="1:4">
      <c r="A222" s="88" t="s">
        <v>446</v>
      </c>
      <c r="B222" s="89" t="s">
        <v>228</v>
      </c>
      <c r="C222" s="90">
        <v>140800</v>
      </c>
      <c r="D222" s="91">
        <v>30951.99</v>
      </c>
    </row>
    <row r="223" ht="20" customHeight="1" spans="1:4">
      <c r="A223" s="88" t="s">
        <v>448</v>
      </c>
      <c r="B223" s="89" t="s">
        <v>449</v>
      </c>
      <c r="C223" s="90">
        <v>20000</v>
      </c>
      <c r="D223" s="91">
        <v>2592.5</v>
      </c>
    </row>
    <row r="224" ht="20" customHeight="1" spans="1:4">
      <c r="A224" s="88" t="s">
        <v>450</v>
      </c>
      <c r="B224" s="89" t="s">
        <v>451</v>
      </c>
      <c r="C224" s="90">
        <v>344000</v>
      </c>
      <c r="D224" s="91">
        <v>79055</v>
      </c>
    </row>
    <row r="225" ht="20" customHeight="1" spans="1:4">
      <c r="A225" s="88" t="s">
        <v>450</v>
      </c>
      <c r="B225" s="89" t="s">
        <v>228</v>
      </c>
      <c r="C225" s="90">
        <v>1855040</v>
      </c>
      <c r="D225" s="91">
        <v>75896</v>
      </c>
    </row>
    <row r="226" ht="20" customHeight="1" spans="1:4">
      <c r="A226" s="88" t="s">
        <v>452</v>
      </c>
      <c r="B226" s="89" t="s">
        <v>453</v>
      </c>
      <c r="C226" s="90">
        <v>1235000</v>
      </c>
      <c r="D226" s="91">
        <v>429750</v>
      </c>
    </row>
    <row r="227" ht="20" customHeight="1" spans="1:4">
      <c r="A227" s="88" t="s">
        <v>452</v>
      </c>
      <c r="B227" s="89" t="s">
        <v>454</v>
      </c>
      <c r="C227" s="90">
        <v>1500000</v>
      </c>
      <c r="D227" s="91">
        <v>325603.58</v>
      </c>
    </row>
    <row r="228" ht="20" customHeight="1" spans="1:4">
      <c r="A228" s="88" t="s">
        <v>452</v>
      </c>
      <c r="B228" s="89" t="s">
        <v>455</v>
      </c>
      <c r="C228" s="90">
        <v>1500000</v>
      </c>
      <c r="D228" s="91">
        <v>249503.28</v>
      </c>
    </row>
    <row r="229" ht="20" customHeight="1" spans="1:4">
      <c r="A229" s="88" t="s">
        <v>452</v>
      </c>
      <c r="B229" s="89" t="s">
        <v>456</v>
      </c>
      <c r="C229" s="90">
        <v>1000000</v>
      </c>
      <c r="D229" s="91">
        <v>227648.27</v>
      </c>
    </row>
    <row r="230" ht="20" customHeight="1" spans="1:4">
      <c r="A230" s="88" t="s">
        <v>452</v>
      </c>
      <c r="B230" s="89" t="s">
        <v>228</v>
      </c>
      <c r="C230" s="90">
        <v>281600</v>
      </c>
      <c r="D230" s="91">
        <v>31149.3</v>
      </c>
    </row>
    <row r="231" ht="20" customHeight="1" spans="1:4">
      <c r="A231" s="88" t="s">
        <v>457</v>
      </c>
      <c r="B231" s="89" t="s">
        <v>458</v>
      </c>
      <c r="C231" s="90">
        <v>800000</v>
      </c>
      <c r="D231" s="91">
        <v>685.020000000019</v>
      </c>
    </row>
    <row r="232" ht="20" customHeight="1" spans="1:4">
      <c r="A232" s="88" t="s">
        <v>457</v>
      </c>
      <c r="B232" s="89" t="s">
        <v>228</v>
      </c>
      <c r="C232" s="90">
        <v>211200</v>
      </c>
      <c r="D232" s="91">
        <v>15240.07</v>
      </c>
    </row>
    <row r="233" ht="20" customHeight="1" spans="1:4">
      <c r="A233" s="88" t="s">
        <v>459</v>
      </c>
      <c r="B233" s="89" t="s">
        <v>460</v>
      </c>
      <c r="C233" s="90">
        <v>30000</v>
      </c>
      <c r="D233" s="91">
        <v>6942.45</v>
      </c>
    </row>
    <row r="234" ht="20" customHeight="1" spans="1:4">
      <c r="A234" s="88" t="s">
        <v>459</v>
      </c>
      <c r="B234" s="89" t="s">
        <v>461</v>
      </c>
      <c r="C234" s="90">
        <v>288000</v>
      </c>
      <c r="D234" s="91">
        <v>288000</v>
      </c>
    </row>
    <row r="235" ht="20" customHeight="1" spans="1:4">
      <c r="A235" s="88" t="s">
        <v>459</v>
      </c>
      <c r="B235" s="89" t="s">
        <v>462</v>
      </c>
      <c r="C235" s="90">
        <v>110400</v>
      </c>
      <c r="D235" s="91">
        <v>110400</v>
      </c>
    </row>
    <row r="236" ht="20" customHeight="1" spans="1:4">
      <c r="A236" s="88" t="s">
        <v>463</v>
      </c>
      <c r="B236" s="89" t="s">
        <v>464</v>
      </c>
      <c r="C236" s="90">
        <v>2000000</v>
      </c>
      <c r="D236" s="91">
        <v>283242.8</v>
      </c>
    </row>
    <row r="237" ht="20" customHeight="1" spans="1:4">
      <c r="A237" s="88" t="s">
        <v>463</v>
      </c>
      <c r="B237" s="89" t="s">
        <v>465</v>
      </c>
      <c r="C237" s="90">
        <v>50000</v>
      </c>
      <c r="D237" s="91">
        <v>886.400000000001</v>
      </c>
    </row>
    <row r="238" ht="20" customHeight="1" spans="1:4">
      <c r="A238" s="88" t="s">
        <v>463</v>
      </c>
      <c r="B238" s="89" t="s">
        <v>466</v>
      </c>
      <c r="C238" s="90">
        <v>60000</v>
      </c>
      <c r="D238" s="91">
        <v>1267.88</v>
      </c>
    </row>
    <row r="239" ht="20" customHeight="1" spans="1:4">
      <c r="A239" s="88" t="s">
        <v>463</v>
      </c>
      <c r="B239" s="89" t="s">
        <v>467</v>
      </c>
      <c r="C239" s="90">
        <v>650000</v>
      </c>
      <c r="D239" s="93">
        <v>436160</v>
      </c>
    </row>
    <row r="240" ht="20" customHeight="1" spans="1:4">
      <c r="A240" s="88" t="s">
        <v>463</v>
      </c>
      <c r="B240" s="89" t="s">
        <v>468</v>
      </c>
      <c r="C240" s="90">
        <v>30000</v>
      </c>
      <c r="D240" s="91">
        <v>5331</v>
      </c>
    </row>
    <row r="241" ht="20" customHeight="1" spans="1:4">
      <c r="A241" s="88" t="s">
        <v>463</v>
      </c>
      <c r="B241" s="89" t="s">
        <v>228</v>
      </c>
      <c r="C241" s="90">
        <v>911680</v>
      </c>
      <c r="D241" s="91">
        <v>283178.13</v>
      </c>
    </row>
    <row r="242" ht="20" customHeight="1" spans="1:4">
      <c r="A242" s="94" t="s">
        <v>469</v>
      </c>
      <c r="B242" s="95" t="s">
        <v>470</v>
      </c>
      <c r="C242" s="96">
        <v>8415326</v>
      </c>
      <c r="D242" s="91">
        <v>1150903.5</v>
      </c>
    </row>
    <row r="243" ht="20" customHeight="1" spans="1:4">
      <c r="A243" s="88" t="s">
        <v>469</v>
      </c>
      <c r="B243" s="89" t="s">
        <v>471</v>
      </c>
      <c r="C243" s="90">
        <v>130000</v>
      </c>
      <c r="D243" s="91">
        <v>2629.62</v>
      </c>
    </row>
    <row r="244" ht="20" customHeight="1" spans="1:4">
      <c r="A244" s="88" t="s">
        <v>469</v>
      </c>
      <c r="B244" s="89" t="s">
        <v>472</v>
      </c>
      <c r="C244" s="90">
        <v>120000000</v>
      </c>
      <c r="D244" s="91">
        <v>33000000</v>
      </c>
    </row>
    <row r="245" ht="20" customHeight="1" spans="1:4">
      <c r="A245" s="88" t="s">
        <v>469</v>
      </c>
      <c r="B245" s="89" t="s">
        <v>473</v>
      </c>
      <c r="C245" s="90">
        <v>3657920</v>
      </c>
      <c r="D245" s="91">
        <v>958271.16</v>
      </c>
    </row>
    <row r="246" ht="20" customHeight="1" spans="1:4">
      <c r="A246" s="88" t="s">
        <v>469</v>
      </c>
      <c r="B246" s="89" t="s">
        <v>474</v>
      </c>
      <c r="C246" s="90">
        <v>80000</v>
      </c>
      <c r="D246" s="91">
        <v>31745</v>
      </c>
    </row>
    <row r="247" ht="20" customHeight="1" spans="1:4">
      <c r="A247" s="88" t="s">
        <v>469</v>
      </c>
      <c r="B247" s="89" t="s">
        <v>228</v>
      </c>
      <c r="C247" s="90">
        <v>440000</v>
      </c>
      <c r="D247" s="91">
        <v>141036</v>
      </c>
    </row>
    <row r="248" ht="20" customHeight="1" spans="1:4">
      <c r="A248" s="88" t="s">
        <v>475</v>
      </c>
      <c r="B248" s="89" t="s">
        <v>476</v>
      </c>
      <c r="C248" s="90">
        <v>2975000</v>
      </c>
      <c r="D248" s="91">
        <v>18447.52</v>
      </c>
    </row>
    <row r="249" ht="20" customHeight="1" spans="1:4">
      <c r="A249" s="88" t="s">
        <v>475</v>
      </c>
      <c r="B249" s="89" t="s">
        <v>477</v>
      </c>
      <c r="C249" s="90">
        <v>550000</v>
      </c>
      <c r="D249" s="91">
        <v>895.349999999977</v>
      </c>
    </row>
    <row r="250" ht="20" customHeight="1" spans="1:4">
      <c r="A250" s="88" t="s">
        <v>475</v>
      </c>
      <c r="B250" s="89" t="s">
        <v>478</v>
      </c>
      <c r="C250" s="90">
        <v>2100000</v>
      </c>
      <c r="D250" s="91">
        <v>321399.36</v>
      </c>
    </row>
    <row r="251" ht="20" customHeight="1" spans="1:4">
      <c r="A251" s="88" t="s">
        <v>475</v>
      </c>
      <c r="B251" s="89" t="s">
        <v>479</v>
      </c>
      <c r="C251" s="90">
        <v>6200000</v>
      </c>
      <c r="D251" s="91">
        <v>1857359.02</v>
      </c>
    </row>
    <row r="252" ht="20" customHeight="1" spans="1:4">
      <c r="A252" s="88" t="s">
        <v>475</v>
      </c>
      <c r="B252" s="89" t="s">
        <v>228</v>
      </c>
      <c r="C252" s="90">
        <v>179520</v>
      </c>
      <c r="D252" s="91">
        <v>58532.6</v>
      </c>
    </row>
    <row r="253" ht="20" customHeight="1" spans="1:4">
      <c r="A253" s="88" t="s">
        <v>480</v>
      </c>
      <c r="B253" s="89" t="s">
        <v>481</v>
      </c>
      <c r="C253" s="90">
        <v>2300000</v>
      </c>
      <c r="D253" s="91">
        <v>26515</v>
      </c>
    </row>
    <row r="254" ht="20" customHeight="1" spans="1:4">
      <c r="A254" s="94" t="s">
        <v>480</v>
      </c>
      <c r="B254" s="95" t="s">
        <v>482</v>
      </c>
      <c r="C254" s="96">
        <v>3942504</v>
      </c>
      <c r="D254" s="91">
        <v>1597552</v>
      </c>
    </row>
    <row r="255" ht="20" customHeight="1" spans="1:4">
      <c r="A255" s="88" t="s">
        <v>480</v>
      </c>
      <c r="B255" s="89" t="s">
        <v>483</v>
      </c>
      <c r="C255" s="90">
        <v>2219482</v>
      </c>
      <c r="D255" s="91">
        <v>510804</v>
      </c>
    </row>
    <row r="256" ht="20" customHeight="1" spans="1:4">
      <c r="A256" s="88" t="s">
        <v>480</v>
      </c>
      <c r="B256" s="89" t="s">
        <v>484</v>
      </c>
      <c r="C256" s="90">
        <v>250000</v>
      </c>
      <c r="D256" s="91">
        <v>78022.36</v>
      </c>
    </row>
    <row r="257" ht="20" customHeight="1" spans="1:4">
      <c r="A257" s="88" t="s">
        <v>480</v>
      </c>
      <c r="B257" s="89" t="s">
        <v>485</v>
      </c>
      <c r="C257" s="90">
        <v>530000</v>
      </c>
      <c r="D257" s="91">
        <v>242198.58</v>
      </c>
    </row>
    <row r="258" ht="20" customHeight="1" spans="1:4">
      <c r="A258" s="88" t="s">
        <v>480</v>
      </c>
      <c r="B258" s="89" t="s">
        <v>486</v>
      </c>
      <c r="C258" s="90">
        <v>2190000</v>
      </c>
      <c r="D258" s="91">
        <v>120140</v>
      </c>
    </row>
    <row r="259" ht="20" customHeight="1" spans="1:4">
      <c r="A259" s="88" t="s">
        <v>480</v>
      </c>
      <c r="B259" s="89" t="s">
        <v>487</v>
      </c>
      <c r="C259" s="90">
        <v>350000</v>
      </c>
      <c r="D259" s="91">
        <v>181568</v>
      </c>
    </row>
    <row r="260" ht="20" customHeight="1" spans="1:4">
      <c r="A260" s="88" t="s">
        <v>480</v>
      </c>
      <c r="B260" s="89" t="s">
        <v>488</v>
      </c>
      <c r="C260" s="90">
        <v>217000</v>
      </c>
      <c r="D260" s="91">
        <v>171903.21</v>
      </c>
    </row>
    <row r="261" ht="20" customHeight="1" spans="1:4">
      <c r="A261" s="88" t="s">
        <v>480</v>
      </c>
      <c r="B261" s="89" t="s">
        <v>489</v>
      </c>
      <c r="C261" s="90">
        <v>353430</v>
      </c>
      <c r="D261" s="91">
        <v>19800</v>
      </c>
    </row>
    <row r="262" ht="20" customHeight="1" spans="1:4">
      <c r="A262" s="88" t="s">
        <v>480</v>
      </c>
      <c r="B262" s="89" t="s">
        <v>490</v>
      </c>
      <c r="C262" s="90">
        <v>700000</v>
      </c>
      <c r="D262" s="91">
        <v>408850</v>
      </c>
    </row>
    <row r="263" ht="20" customHeight="1" spans="1:4">
      <c r="A263" s="88" t="s">
        <v>480</v>
      </c>
      <c r="B263" s="89" t="s">
        <v>491</v>
      </c>
      <c r="C263" s="90">
        <v>300000</v>
      </c>
      <c r="D263" s="91">
        <v>22248</v>
      </c>
    </row>
    <row r="264" ht="20" customHeight="1" spans="1:4">
      <c r="A264" s="88" t="s">
        <v>480</v>
      </c>
      <c r="B264" s="89" t="s">
        <v>492</v>
      </c>
      <c r="C264" s="90">
        <v>10000</v>
      </c>
      <c r="D264" s="91">
        <v>3376</v>
      </c>
    </row>
    <row r="265" ht="20" customHeight="1" spans="1:4">
      <c r="A265" s="88" t="s">
        <v>480</v>
      </c>
      <c r="B265" s="89" t="s">
        <v>493</v>
      </c>
      <c r="C265" s="90">
        <v>5212116</v>
      </c>
      <c r="D265" s="91">
        <v>1417163</v>
      </c>
    </row>
    <row r="266" ht="20" customHeight="1" spans="1:4">
      <c r="A266" s="88" t="s">
        <v>480</v>
      </c>
      <c r="B266" s="89" t="s">
        <v>494</v>
      </c>
      <c r="C266" s="90">
        <v>550000</v>
      </c>
      <c r="D266" s="91">
        <v>6509.09999999998</v>
      </c>
    </row>
    <row r="267" ht="20" customHeight="1" spans="1:4">
      <c r="A267" s="88" t="s">
        <v>480</v>
      </c>
      <c r="B267" s="89" t="s">
        <v>495</v>
      </c>
      <c r="C267" s="90">
        <v>2939904</v>
      </c>
      <c r="D267" s="91">
        <v>314196.56</v>
      </c>
    </row>
    <row r="268" ht="20" customHeight="1" spans="1:4">
      <c r="A268" s="88" t="s">
        <v>480</v>
      </c>
      <c r="B268" s="89" t="s">
        <v>496</v>
      </c>
      <c r="C268" s="90">
        <v>1500000</v>
      </c>
      <c r="D268" s="91">
        <v>317358</v>
      </c>
    </row>
    <row r="269" ht="20" customHeight="1" spans="1:4">
      <c r="A269" s="88" t="s">
        <v>480</v>
      </c>
      <c r="B269" s="89" t="s">
        <v>497</v>
      </c>
      <c r="C269" s="90">
        <v>30000</v>
      </c>
      <c r="D269" s="91">
        <v>30000</v>
      </c>
    </row>
    <row r="270" ht="20" customHeight="1" spans="1:4">
      <c r="A270" s="88" t="s">
        <v>480</v>
      </c>
      <c r="B270" s="89" t="s">
        <v>498</v>
      </c>
      <c r="C270" s="90">
        <v>100000</v>
      </c>
      <c r="D270" s="91">
        <v>44100</v>
      </c>
    </row>
    <row r="271" ht="20" customHeight="1" spans="1:4">
      <c r="A271" s="88" t="s">
        <v>480</v>
      </c>
      <c r="B271" s="89" t="s">
        <v>499</v>
      </c>
      <c r="C271" s="90">
        <v>50000</v>
      </c>
      <c r="D271" s="91">
        <v>49250</v>
      </c>
    </row>
    <row r="272" ht="20" customHeight="1" spans="1:4">
      <c r="A272" s="88" t="s">
        <v>480</v>
      </c>
      <c r="B272" s="89" t="s">
        <v>228</v>
      </c>
      <c r="C272" s="90">
        <v>246400</v>
      </c>
      <c r="D272" s="91">
        <v>19756.85</v>
      </c>
    </row>
    <row r="273" ht="20" customHeight="1" spans="1:4">
      <c r="A273" s="88" t="s">
        <v>500</v>
      </c>
      <c r="B273" s="89" t="s">
        <v>501</v>
      </c>
      <c r="C273" s="90">
        <v>300000</v>
      </c>
      <c r="D273" s="91">
        <v>132000</v>
      </c>
    </row>
    <row r="274" ht="20" customHeight="1" spans="1:4">
      <c r="A274" s="88" t="s">
        <v>500</v>
      </c>
      <c r="B274" s="89" t="s">
        <v>502</v>
      </c>
      <c r="C274" s="90">
        <v>30000</v>
      </c>
      <c r="D274" s="91">
        <v>30000</v>
      </c>
    </row>
    <row r="275" ht="20" customHeight="1" spans="1:4">
      <c r="A275" s="88" t="s">
        <v>500</v>
      </c>
      <c r="B275" s="89" t="s">
        <v>503</v>
      </c>
      <c r="C275" s="90">
        <v>8474880</v>
      </c>
      <c r="D275" s="91">
        <v>83050</v>
      </c>
    </row>
    <row r="276" ht="20" customHeight="1" spans="1:4">
      <c r="A276" s="88" t="s">
        <v>500</v>
      </c>
      <c r="B276" s="89" t="s">
        <v>504</v>
      </c>
      <c r="C276" s="90">
        <v>354000</v>
      </c>
      <c r="D276" s="91">
        <v>204000</v>
      </c>
    </row>
    <row r="277" ht="20" customHeight="1" spans="1:4">
      <c r="A277" s="88" t="s">
        <v>500</v>
      </c>
      <c r="B277" s="89" t="s">
        <v>505</v>
      </c>
      <c r="C277" s="90">
        <v>50000</v>
      </c>
      <c r="D277" s="91">
        <v>50000</v>
      </c>
    </row>
    <row r="278" ht="20" customHeight="1" spans="1:4">
      <c r="A278" s="88" t="s">
        <v>500</v>
      </c>
      <c r="B278" s="89" t="s">
        <v>506</v>
      </c>
      <c r="C278" s="90">
        <v>400000</v>
      </c>
      <c r="D278" s="91">
        <v>300000</v>
      </c>
    </row>
    <row r="279" ht="20" customHeight="1" spans="1:4">
      <c r="A279" s="88" t="s">
        <v>500</v>
      </c>
      <c r="B279" s="89" t="s">
        <v>507</v>
      </c>
      <c r="C279" s="90">
        <v>30000</v>
      </c>
      <c r="D279" s="91">
        <v>20000</v>
      </c>
    </row>
    <row r="280" ht="20" customHeight="1" spans="1:4">
      <c r="A280" s="88" t="s">
        <v>500</v>
      </c>
      <c r="B280" s="89" t="s">
        <v>508</v>
      </c>
      <c r="C280" s="90">
        <v>141660</v>
      </c>
      <c r="D280" s="91">
        <v>81660</v>
      </c>
    </row>
    <row r="281" ht="20" customHeight="1" spans="1:4">
      <c r="A281" s="88" t="s">
        <v>500</v>
      </c>
      <c r="B281" s="89" t="s">
        <v>509</v>
      </c>
      <c r="C281" s="90">
        <v>50000</v>
      </c>
      <c r="D281" s="91">
        <v>50000</v>
      </c>
    </row>
    <row r="282" ht="20" customHeight="1" spans="1:4">
      <c r="A282" s="88" t="s">
        <v>500</v>
      </c>
      <c r="B282" s="89" t="s">
        <v>510</v>
      </c>
      <c r="C282" s="90">
        <v>50000</v>
      </c>
      <c r="D282" s="91">
        <v>50000</v>
      </c>
    </row>
    <row r="283" ht="20" customHeight="1" spans="1:4">
      <c r="A283" s="88" t="s">
        <v>500</v>
      </c>
      <c r="B283" s="89" t="s">
        <v>511</v>
      </c>
      <c r="C283" s="90">
        <v>90000</v>
      </c>
      <c r="D283" s="91">
        <v>29200</v>
      </c>
    </row>
    <row r="284" ht="20" customHeight="1" spans="1:4">
      <c r="A284" s="88" t="s">
        <v>500</v>
      </c>
      <c r="B284" s="89" t="s">
        <v>512</v>
      </c>
      <c r="C284" s="90">
        <v>15000</v>
      </c>
      <c r="D284" s="91">
        <v>15000</v>
      </c>
    </row>
    <row r="285" ht="20" customHeight="1" spans="1:4">
      <c r="A285" s="88" t="s">
        <v>500</v>
      </c>
      <c r="B285" s="89" t="s">
        <v>513</v>
      </c>
      <c r="C285" s="90">
        <v>388440</v>
      </c>
      <c r="D285" s="91">
        <v>3300</v>
      </c>
    </row>
    <row r="286" ht="20" customHeight="1" spans="1:4">
      <c r="A286" s="88" t="s">
        <v>500</v>
      </c>
      <c r="B286" s="89" t="s">
        <v>514</v>
      </c>
      <c r="C286" s="90">
        <v>70000</v>
      </c>
      <c r="D286" s="91">
        <v>70000</v>
      </c>
    </row>
    <row r="287" ht="20" customHeight="1" spans="1:4">
      <c r="A287" s="88" t="s">
        <v>500</v>
      </c>
      <c r="B287" s="89" t="s">
        <v>515</v>
      </c>
      <c r="C287" s="90">
        <v>10000</v>
      </c>
      <c r="D287" s="91">
        <v>10000</v>
      </c>
    </row>
    <row r="288" ht="20" customHeight="1" spans="1:4">
      <c r="A288" s="88" t="s">
        <v>500</v>
      </c>
      <c r="B288" s="89" t="s">
        <v>516</v>
      </c>
      <c r="C288" s="90">
        <v>20000</v>
      </c>
      <c r="D288" s="91">
        <v>20000</v>
      </c>
    </row>
    <row r="289" ht="20" customHeight="1" spans="1:4">
      <c r="A289" s="88" t="s">
        <v>500</v>
      </c>
      <c r="B289" s="89" t="s">
        <v>517</v>
      </c>
      <c r="C289" s="90">
        <v>160000</v>
      </c>
      <c r="D289" s="91">
        <v>100000</v>
      </c>
    </row>
    <row r="290" ht="20" customHeight="1" spans="1:4">
      <c r="A290" s="88" t="s">
        <v>500</v>
      </c>
      <c r="B290" s="89" t="s">
        <v>518</v>
      </c>
      <c r="C290" s="90">
        <v>1000000</v>
      </c>
      <c r="D290" s="91">
        <v>240270</v>
      </c>
    </row>
    <row r="291" ht="20" customHeight="1" spans="1:4">
      <c r="A291" s="88" t="s">
        <v>500</v>
      </c>
      <c r="B291" s="89" t="s">
        <v>519</v>
      </c>
      <c r="C291" s="90">
        <v>20000</v>
      </c>
      <c r="D291" s="91">
        <v>10000</v>
      </c>
    </row>
    <row r="292" ht="20" customHeight="1" spans="1:4">
      <c r="A292" s="88" t="s">
        <v>500</v>
      </c>
      <c r="B292" s="89" t="s">
        <v>520</v>
      </c>
      <c r="C292" s="90">
        <v>300000</v>
      </c>
      <c r="D292" s="91">
        <v>300000</v>
      </c>
    </row>
    <row r="293" ht="20" customHeight="1" spans="1:4">
      <c r="A293" s="88" t="s">
        <v>500</v>
      </c>
      <c r="B293" s="89" t="s">
        <v>521</v>
      </c>
      <c r="C293" s="90">
        <v>140940</v>
      </c>
      <c r="D293" s="91">
        <v>3720</v>
      </c>
    </row>
    <row r="294" ht="20" customHeight="1" spans="1:4">
      <c r="A294" s="88" t="s">
        <v>500</v>
      </c>
      <c r="B294" s="89" t="s">
        <v>522</v>
      </c>
      <c r="C294" s="90">
        <v>380000</v>
      </c>
      <c r="D294" s="91">
        <v>5060</v>
      </c>
    </row>
    <row r="295" ht="20" customHeight="1" spans="1:4">
      <c r="A295" s="88" t="s">
        <v>500</v>
      </c>
      <c r="B295" s="89" t="s">
        <v>523</v>
      </c>
      <c r="C295" s="90">
        <v>1230000</v>
      </c>
      <c r="D295" s="91">
        <v>681169</v>
      </c>
    </row>
    <row r="296" ht="20" customHeight="1" spans="1:4">
      <c r="A296" s="88" t="s">
        <v>500</v>
      </c>
      <c r="B296" s="89" t="s">
        <v>524</v>
      </c>
      <c r="C296" s="90">
        <v>284952</v>
      </c>
      <c r="D296" s="91">
        <v>2100</v>
      </c>
    </row>
    <row r="297" ht="20" customHeight="1" spans="1:4">
      <c r="A297" s="88" t="s">
        <v>500</v>
      </c>
      <c r="B297" s="89" t="s">
        <v>525</v>
      </c>
      <c r="C297" s="90">
        <v>50000</v>
      </c>
      <c r="D297" s="91">
        <v>1008.31</v>
      </c>
    </row>
    <row r="298" ht="20" customHeight="1" spans="1:4">
      <c r="A298" s="88" t="s">
        <v>500</v>
      </c>
      <c r="B298" s="89" t="s">
        <v>526</v>
      </c>
      <c r="C298" s="90">
        <v>50000</v>
      </c>
      <c r="D298" s="91">
        <v>50000</v>
      </c>
    </row>
    <row r="299" ht="20" customHeight="1" spans="1:4">
      <c r="A299" s="88" t="s">
        <v>500</v>
      </c>
      <c r="B299" s="89" t="s">
        <v>527</v>
      </c>
      <c r="C299" s="90">
        <v>200000</v>
      </c>
      <c r="D299" s="91">
        <v>81600</v>
      </c>
    </row>
    <row r="300" ht="20" customHeight="1" spans="1:4">
      <c r="A300" s="88" t="s">
        <v>500</v>
      </c>
      <c r="B300" s="89" t="s">
        <v>528</v>
      </c>
      <c r="C300" s="90">
        <v>4900000</v>
      </c>
      <c r="D300" s="91">
        <v>155927.66</v>
      </c>
    </row>
    <row r="301" ht="20" customHeight="1" spans="1:4">
      <c r="A301" s="88" t="s">
        <v>500</v>
      </c>
      <c r="B301" s="89" t="s">
        <v>529</v>
      </c>
      <c r="C301" s="90">
        <v>426000</v>
      </c>
      <c r="D301" s="91">
        <v>226000</v>
      </c>
    </row>
    <row r="302" ht="20" customHeight="1" spans="1:4">
      <c r="A302" s="88" t="s">
        <v>500</v>
      </c>
      <c r="B302" s="89" t="s">
        <v>530</v>
      </c>
      <c r="C302" s="90">
        <v>60000</v>
      </c>
      <c r="D302" s="91">
        <v>60000</v>
      </c>
    </row>
    <row r="303" ht="20" customHeight="1" spans="1:4">
      <c r="A303" s="88" t="s">
        <v>500</v>
      </c>
      <c r="B303" s="89" t="s">
        <v>531</v>
      </c>
      <c r="C303" s="90">
        <v>50000</v>
      </c>
      <c r="D303" s="91">
        <v>39750.7</v>
      </c>
    </row>
    <row r="304" ht="20" customHeight="1" spans="1:4">
      <c r="A304" s="88" t="s">
        <v>500</v>
      </c>
      <c r="B304" s="89" t="s">
        <v>532</v>
      </c>
      <c r="C304" s="90">
        <v>130000</v>
      </c>
      <c r="D304" s="91">
        <v>130000</v>
      </c>
    </row>
    <row r="305" ht="20" customHeight="1" spans="1:4">
      <c r="A305" s="88" t="s">
        <v>500</v>
      </c>
      <c r="B305" s="89" t="s">
        <v>533</v>
      </c>
      <c r="C305" s="90">
        <v>80000</v>
      </c>
      <c r="D305" s="91">
        <v>80000</v>
      </c>
    </row>
    <row r="306" ht="20" customHeight="1" spans="1:4">
      <c r="A306" s="88" t="s">
        <v>500</v>
      </c>
      <c r="B306" s="89" t="s">
        <v>534</v>
      </c>
      <c r="C306" s="90">
        <v>3000000</v>
      </c>
      <c r="D306" s="91">
        <v>302636.09</v>
      </c>
    </row>
    <row r="307" ht="20" customHeight="1" spans="1:4">
      <c r="A307" s="88" t="s">
        <v>500</v>
      </c>
      <c r="B307" s="89" t="s">
        <v>228</v>
      </c>
      <c r="C307" s="90">
        <v>1598080</v>
      </c>
      <c r="D307" s="91">
        <v>289579.03</v>
      </c>
    </row>
    <row r="308" ht="20" customHeight="1" spans="1:4">
      <c r="A308" s="88" t="s">
        <v>535</v>
      </c>
      <c r="B308" s="89" t="s">
        <v>536</v>
      </c>
      <c r="C308" s="90">
        <v>180000</v>
      </c>
      <c r="D308" s="91">
        <v>3084.19</v>
      </c>
    </row>
    <row r="309" ht="20" customHeight="1" spans="1:4">
      <c r="A309" s="88" t="s">
        <v>535</v>
      </c>
      <c r="B309" s="89" t="s">
        <v>228</v>
      </c>
      <c r="C309" s="90">
        <v>140800</v>
      </c>
      <c r="D309" s="91">
        <v>24541.54</v>
      </c>
    </row>
    <row r="310" ht="20" customHeight="1" spans="1:4">
      <c r="A310" s="88" t="s">
        <v>537</v>
      </c>
      <c r="B310" s="89" t="s">
        <v>538</v>
      </c>
      <c r="C310" s="90">
        <v>50000</v>
      </c>
      <c r="D310" s="91">
        <v>11464</v>
      </c>
    </row>
    <row r="311" ht="20" customHeight="1" spans="1:4">
      <c r="A311" s="88" t="s">
        <v>537</v>
      </c>
      <c r="B311" s="89" t="s">
        <v>539</v>
      </c>
      <c r="C311" s="90">
        <v>200000</v>
      </c>
      <c r="D311" s="91">
        <v>79209.94</v>
      </c>
    </row>
    <row r="312" ht="20" customHeight="1" spans="1:4">
      <c r="A312" s="88" t="s">
        <v>537</v>
      </c>
      <c r="B312" s="89" t="s">
        <v>540</v>
      </c>
      <c r="C312" s="90">
        <v>30000</v>
      </c>
      <c r="D312" s="91">
        <v>30000</v>
      </c>
    </row>
    <row r="313" ht="20" customHeight="1" spans="1:4">
      <c r="A313" s="88" t="s">
        <v>537</v>
      </c>
      <c r="B313" s="89" t="s">
        <v>541</v>
      </c>
      <c r="C313" s="90">
        <v>140000</v>
      </c>
      <c r="D313" s="91">
        <v>23364.14</v>
      </c>
    </row>
    <row r="314" ht="20" customHeight="1" spans="1:4">
      <c r="A314" s="88" t="s">
        <v>537</v>
      </c>
      <c r="B314" s="89" t="s">
        <v>542</v>
      </c>
      <c r="C314" s="90">
        <v>2280000</v>
      </c>
      <c r="D314" s="91">
        <v>61273</v>
      </c>
    </row>
    <row r="315" ht="20" customHeight="1" spans="1:4">
      <c r="A315" s="88" t="s">
        <v>537</v>
      </c>
      <c r="B315" s="89" t="s">
        <v>543</v>
      </c>
      <c r="C315" s="90">
        <v>100000</v>
      </c>
      <c r="D315" s="91">
        <v>18484.56</v>
      </c>
    </row>
    <row r="316" ht="20" customHeight="1" spans="1:4">
      <c r="A316" s="88" t="s">
        <v>537</v>
      </c>
      <c r="B316" s="89" t="s">
        <v>544</v>
      </c>
      <c r="C316" s="90">
        <v>50000</v>
      </c>
      <c r="D316" s="91">
        <v>30690</v>
      </c>
    </row>
    <row r="317" ht="20" customHeight="1" spans="1:4">
      <c r="A317" s="88" t="s">
        <v>537</v>
      </c>
      <c r="B317" s="89" t="s">
        <v>545</v>
      </c>
      <c r="C317" s="90">
        <v>211800</v>
      </c>
      <c r="D317" s="91">
        <v>59400</v>
      </c>
    </row>
    <row r="318" ht="20" customHeight="1" spans="1:4">
      <c r="A318" s="88" t="s">
        <v>537</v>
      </c>
      <c r="B318" s="89" t="s">
        <v>228</v>
      </c>
      <c r="C318" s="90">
        <v>584320</v>
      </c>
      <c r="D318" s="91">
        <v>30504.59</v>
      </c>
    </row>
    <row r="319" ht="20" customHeight="1" spans="1:4">
      <c r="A319" s="88" t="s">
        <v>546</v>
      </c>
      <c r="B319" s="89" t="s">
        <v>547</v>
      </c>
      <c r="C319" s="90">
        <v>75600</v>
      </c>
      <c r="D319" s="91">
        <v>75600</v>
      </c>
    </row>
    <row r="320" ht="20" customHeight="1" spans="1:4">
      <c r="A320" s="88" t="s">
        <v>546</v>
      </c>
      <c r="B320" s="89" t="s">
        <v>548</v>
      </c>
      <c r="C320" s="90">
        <v>300000</v>
      </c>
      <c r="D320" s="91">
        <v>6916.5</v>
      </c>
    </row>
    <row r="321" ht="20" customHeight="1" spans="1:4">
      <c r="A321" s="88" t="s">
        <v>549</v>
      </c>
      <c r="B321" s="89" t="s">
        <v>550</v>
      </c>
      <c r="C321" s="90">
        <v>460000</v>
      </c>
      <c r="D321" s="91">
        <v>230000</v>
      </c>
    </row>
    <row r="322" ht="20" customHeight="1" spans="1:4">
      <c r="A322" s="88" t="s">
        <v>551</v>
      </c>
      <c r="B322" s="89" t="s">
        <v>552</v>
      </c>
      <c r="C322" s="90">
        <v>10000</v>
      </c>
      <c r="D322" s="91">
        <v>5232</v>
      </c>
    </row>
    <row r="323" ht="20" customHeight="1" spans="1:4">
      <c r="A323" s="88" t="s">
        <v>551</v>
      </c>
      <c r="B323" s="89" t="s">
        <v>228</v>
      </c>
      <c r="C323" s="90">
        <v>35200</v>
      </c>
      <c r="D323" s="91">
        <v>15605.29</v>
      </c>
    </row>
    <row r="324" ht="20" customHeight="1" spans="1:4">
      <c r="A324" s="88" t="s">
        <v>553</v>
      </c>
      <c r="B324" s="89" t="s">
        <v>554</v>
      </c>
      <c r="C324" s="90">
        <v>110000</v>
      </c>
      <c r="D324" s="91">
        <v>44130</v>
      </c>
    </row>
    <row r="325" ht="20" customHeight="1" spans="1:4">
      <c r="A325" s="88" t="s">
        <v>553</v>
      </c>
      <c r="B325" s="89" t="s">
        <v>555</v>
      </c>
      <c r="C325" s="90">
        <v>80000</v>
      </c>
      <c r="D325" s="91">
        <v>73600</v>
      </c>
    </row>
    <row r="326" ht="20" customHeight="1" spans="1:4">
      <c r="A326" s="88" t="s">
        <v>553</v>
      </c>
      <c r="B326" s="89" t="s">
        <v>556</v>
      </c>
      <c r="C326" s="90">
        <v>585000</v>
      </c>
      <c r="D326" s="91">
        <v>178857</v>
      </c>
    </row>
    <row r="327" ht="20" customHeight="1" spans="1:4">
      <c r="A327" s="88" t="s">
        <v>553</v>
      </c>
      <c r="B327" s="89" t="s">
        <v>557</v>
      </c>
      <c r="C327" s="90">
        <v>60000</v>
      </c>
      <c r="D327" s="91">
        <v>8358.95</v>
      </c>
    </row>
    <row r="328" ht="20" customHeight="1" spans="1:4">
      <c r="A328" s="88" t="s">
        <v>553</v>
      </c>
      <c r="B328" s="89" t="s">
        <v>228</v>
      </c>
      <c r="C328" s="90">
        <v>84480</v>
      </c>
      <c r="D328" s="91">
        <v>27275.83</v>
      </c>
    </row>
    <row r="329" ht="20" customHeight="1" spans="1:4">
      <c r="A329" s="88" t="s">
        <v>558</v>
      </c>
      <c r="B329" s="89" t="s">
        <v>228</v>
      </c>
      <c r="C329" s="90">
        <v>88000</v>
      </c>
      <c r="D329" s="91">
        <v>2246.47</v>
      </c>
    </row>
    <row r="330" ht="20" customHeight="1" spans="1:4">
      <c r="A330" s="88" t="s">
        <v>559</v>
      </c>
      <c r="B330" s="89" t="s">
        <v>560</v>
      </c>
      <c r="C330" s="90">
        <v>20000</v>
      </c>
      <c r="D330" s="91">
        <v>1836</v>
      </c>
    </row>
    <row r="331" ht="20" customHeight="1" spans="1:4">
      <c r="A331" s="88" t="s">
        <v>559</v>
      </c>
      <c r="B331" s="89" t="s">
        <v>561</v>
      </c>
      <c r="C331" s="90">
        <v>100000</v>
      </c>
      <c r="D331" s="91">
        <v>16037.14</v>
      </c>
    </row>
    <row r="332" ht="20" customHeight="1" spans="1:4">
      <c r="A332" s="88" t="s">
        <v>559</v>
      </c>
      <c r="B332" s="89" t="s">
        <v>562</v>
      </c>
      <c r="C332" s="90">
        <v>10000</v>
      </c>
      <c r="D332" s="91">
        <v>2000</v>
      </c>
    </row>
    <row r="333" ht="20" customHeight="1" spans="1:4">
      <c r="A333" s="88" t="s">
        <v>559</v>
      </c>
      <c r="B333" s="89" t="s">
        <v>228</v>
      </c>
      <c r="C333" s="90">
        <v>70400</v>
      </c>
      <c r="D333" s="91">
        <v>4917.72</v>
      </c>
    </row>
    <row r="334" ht="20" customHeight="1" spans="1:4">
      <c r="A334" s="88" t="s">
        <v>559</v>
      </c>
      <c r="B334" s="89" t="s">
        <v>563</v>
      </c>
      <c r="C334" s="90">
        <v>30000</v>
      </c>
      <c r="D334" s="91">
        <v>6784</v>
      </c>
    </row>
    <row r="335" ht="20" customHeight="1" spans="1:4">
      <c r="A335" s="88" t="s">
        <v>559</v>
      </c>
      <c r="B335" s="89" t="s">
        <v>564</v>
      </c>
      <c r="C335" s="90">
        <v>20000</v>
      </c>
      <c r="D335" s="91">
        <v>20000</v>
      </c>
    </row>
    <row r="336" ht="20" customHeight="1" spans="1:4">
      <c r="A336" s="88" t="s">
        <v>565</v>
      </c>
      <c r="B336" s="89" t="s">
        <v>566</v>
      </c>
      <c r="C336" s="90">
        <v>50000</v>
      </c>
      <c r="D336" s="91">
        <v>14111</v>
      </c>
    </row>
    <row r="337" ht="20" customHeight="1" spans="1:4">
      <c r="A337" s="88" t="s">
        <v>565</v>
      </c>
      <c r="B337" s="89" t="s">
        <v>567</v>
      </c>
      <c r="C337" s="90">
        <v>20000</v>
      </c>
      <c r="D337" s="91">
        <v>18550</v>
      </c>
    </row>
    <row r="338" ht="20" customHeight="1" spans="1:4">
      <c r="A338" s="88" t="s">
        <v>565</v>
      </c>
      <c r="B338" s="89" t="s">
        <v>568</v>
      </c>
      <c r="C338" s="90">
        <v>20000</v>
      </c>
      <c r="D338" s="91">
        <v>13000</v>
      </c>
    </row>
    <row r="339" ht="20" customHeight="1" spans="1:4">
      <c r="A339" s="88" t="s">
        <v>565</v>
      </c>
      <c r="B339" s="89" t="s">
        <v>569</v>
      </c>
      <c r="C339" s="90">
        <v>30000</v>
      </c>
      <c r="D339" s="91">
        <v>8527.59</v>
      </c>
    </row>
    <row r="340" ht="20" customHeight="1" spans="1:4">
      <c r="A340" s="88" t="s">
        <v>565</v>
      </c>
      <c r="B340" s="89" t="s">
        <v>228</v>
      </c>
      <c r="C340" s="90">
        <v>88000</v>
      </c>
      <c r="D340" s="91">
        <v>2246.47</v>
      </c>
    </row>
    <row r="341" ht="20" customHeight="1" spans="1:4">
      <c r="A341" s="88" t="s">
        <v>570</v>
      </c>
      <c r="B341" s="89" t="s">
        <v>571</v>
      </c>
      <c r="C341" s="90">
        <v>10000</v>
      </c>
      <c r="D341" s="91">
        <v>6175</v>
      </c>
    </row>
    <row r="342" ht="20" customHeight="1" spans="1:4">
      <c r="A342" s="88" t="s">
        <v>570</v>
      </c>
      <c r="B342" s="89" t="s">
        <v>228</v>
      </c>
      <c r="C342" s="90">
        <v>52800</v>
      </c>
      <c r="D342" s="91">
        <v>3095.83</v>
      </c>
    </row>
    <row r="343" ht="20" customHeight="1" spans="1:4">
      <c r="A343" s="88" t="s">
        <v>572</v>
      </c>
      <c r="B343" s="89" t="s">
        <v>573</v>
      </c>
      <c r="C343" s="90">
        <v>123643.41</v>
      </c>
      <c r="D343" s="91">
        <v>15843.41</v>
      </c>
    </row>
    <row r="344" ht="20" customHeight="1" spans="1:4">
      <c r="A344" s="88" t="s">
        <v>572</v>
      </c>
      <c r="B344" s="89" t="s">
        <v>574</v>
      </c>
      <c r="C344" s="90">
        <v>80000</v>
      </c>
      <c r="D344" s="91">
        <v>2000</v>
      </c>
    </row>
    <row r="345" ht="20" customHeight="1" spans="1:4">
      <c r="A345" s="88" t="s">
        <v>572</v>
      </c>
      <c r="B345" s="89" t="s">
        <v>575</v>
      </c>
      <c r="C345" s="90">
        <v>10000</v>
      </c>
      <c r="D345" s="91">
        <v>10000</v>
      </c>
    </row>
    <row r="346" ht="20" customHeight="1" spans="1:4">
      <c r="A346" s="88" t="s">
        <v>576</v>
      </c>
      <c r="B346" s="89" t="s">
        <v>577</v>
      </c>
      <c r="C346" s="90">
        <v>120000</v>
      </c>
      <c r="D346" s="91">
        <v>69382</v>
      </c>
    </row>
    <row r="347" ht="20" customHeight="1" spans="1:4">
      <c r="A347" s="88" t="s">
        <v>576</v>
      </c>
      <c r="B347" s="89" t="s">
        <v>228</v>
      </c>
      <c r="C347" s="90">
        <v>70400</v>
      </c>
      <c r="D347" s="91">
        <v>2499.05</v>
      </c>
    </row>
    <row r="348" ht="20" customHeight="1" spans="1:4">
      <c r="A348" s="88" t="s">
        <v>578</v>
      </c>
      <c r="B348" s="89" t="s">
        <v>579</v>
      </c>
      <c r="C348" s="90">
        <v>280000</v>
      </c>
      <c r="D348" s="91">
        <v>1244.29999999999</v>
      </c>
    </row>
    <row r="349" ht="20" customHeight="1" spans="1:4">
      <c r="A349" s="88" t="s">
        <v>578</v>
      </c>
      <c r="B349" s="89" t="s">
        <v>580</v>
      </c>
      <c r="C349" s="90">
        <v>50000</v>
      </c>
      <c r="D349" s="91">
        <v>5821.9</v>
      </c>
    </row>
    <row r="350" ht="20" customHeight="1" spans="1:4">
      <c r="A350" s="88" t="s">
        <v>581</v>
      </c>
      <c r="B350" s="89" t="s">
        <v>582</v>
      </c>
      <c r="C350" s="90">
        <v>10000</v>
      </c>
      <c r="D350" s="91">
        <v>1320</v>
      </c>
    </row>
    <row r="351" ht="20" customHeight="1" spans="1:4">
      <c r="A351" s="88" t="s">
        <v>581</v>
      </c>
      <c r="B351" s="89" t="s">
        <v>228</v>
      </c>
      <c r="C351" s="90">
        <v>249920</v>
      </c>
      <c r="D351" s="91">
        <v>48070.47</v>
      </c>
    </row>
    <row r="352" ht="20" customHeight="1" spans="1:4">
      <c r="A352" s="88" t="s">
        <v>583</v>
      </c>
      <c r="B352" s="89" t="s">
        <v>584</v>
      </c>
      <c r="C352" s="90">
        <v>400000</v>
      </c>
      <c r="D352" s="91">
        <v>361270.02</v>
      </c>
    </row>
    <row r="353" ht="20" customHeight="1" spans="1:4">
      <c r="A353" s="88" t="s">
        <v>585</v>
      </c>
      <c r="B353" s="89" t="s">
        <v>586</v>
      </c>
      <c r="C353" s="90">
        <v>280000</v>
      </c>
      <c r="D353" s="91">
        <v>66000</v>
      </c>
    </row>
    <row r="354" ht="20" customHeight="1" spans="1:4">
      <c r="A354" s="88" t="s">
        <v>587</v>
      </c>
      <c r="B354" s="89" t="s">
        <v>588</v>
      </c>
      <c r="C354" s="90">
        <v>450000</v>
      </c>
      <c r="D354" s="91">
        <v>2845.10999999999</v>
      </c>
    </row>
    <row r="355" ht="20" customHeight="1" spans="1:4">
      <c r="A355" s="88" t="s">
        <v>587</v>
      </c>
      <c r="B355" s="89" t="s">
        <v>228</v>
      </c>
      <c r="C355" s="90">
        <v>985600</v>
      </c>
      <c r="D355" s="91">
        <v>174499.68</v>
      </c>
    </row>
    <row r="356" ht="20" customHeight="1" spans="1:4">
      <c r="A356" s="88" t="s">
        <v>589</v>
      </c>
      <c r="B356" s="89" t="s">
        <v>228</v>
      </c>
      <c r="C356" s="90">
        <v>823680</v>
      </c>
      <c r="D356" s="90">
        <v>150244.85</v>
      </c>
    </row>
    <row r="357" ht="20" customHeight="1" spans="1:4">
      <c r="A357" s="88" t="s">
        <v>590</v>
      </c>
      <c r="B357" s="89" t="s">
        <v>591</v>
      </c>
      <c r="C357" s="90">
        <v>500000</v>
      </c>
      <c r="D357" s="90">
        <v>500000</v>
      </c>
    </row>
    <row r="358" ht="20" customHeight="1" spans="1:4">
      <c r="A358" s="88" t="s">
        <v>590</v>
      </c>
      <c r="B358" s="89" t="s">
        <v>228</v>
      </c>
      <c r="C358" s="90">
        <v>461120</v>
      </c>
      <c r="D358" s="90">
        <v>274556.51</v>
      </c>
    </row>
    <row r="359" ht="20" customHeight="1" spans="1:4">
      <c r="A359" s="88" t="s">
        <v>592</v>
      </c>
      <c r="B359" s="89" t="s">
        <v>593</v>
      </c>
      <c r="C359" s="90">
        <v>50000000</v>
      </c>
      <c r="D359" s="90">
        <v>10450000</v>
      </c>
    </row>
    <row r="360" ht="20" customHeight="1" spans="1:4">
      <c r="A360" s="88" t="s">
        <v>592</v>
      </c>
      <c r="B360" s="89" t="s">
        <v>594</v>
      </c>
      <c r="C360" s="90">
        <v>500000</v>
      </c>
      <c r="D360" s="90">
        <v>400000</v>
      </c>
    </row>
    <row r="361" ht="20" customHeight="1" spans="1:4">
      <c r="A361" s="88" t="s">
        <v>592</v>
      </c>
      <c r="B361" s="89" t="s">
        <v>595</v>
      </c>
      <c r="C361" s="90">
        <v>200000</v>
      </c>
      <c r="D361" s="90">
        <v>200000</v>
      </c>
    </row>
    <row r="362" ht="20" customHeight="1" spans="1:4">
      <c r="A362" s="88" t="s">
        <v>592</v>
      </c>
      <c r="B362" s="89" t="s">
        <v>596</v>
      </c>
      <c r="C362" s="90">
        <v>20000000</v>
      </c>
      <c r="D362" s="90">
        <v>2011396.2</v>
      </c>
    </row>
    <row r="363" ht="20" customHeight="1" spans="1:4">
      <c r="A363" s="88" t="s">
        <v>592</v>
      </c>
      <c r="B363" s="89" t="s">
        <v>597</v>
      </c>
      <c r="C363" s="90">
        <v>474450</v>
      </c>
      <c r="D363" s="90">
        <v>5052</v>
      </c>
    </row>
  </sheetData>
  <mergeCells count="2">
    <mergeCell ref="A1:D1"/>
    <mergeCell ref="B2:C2"/>
  </mergeCells>
  <pageMargins left="0.751388888888889" right="0.751388888888889" top="1" bottom="1" header="0.5" footer="0.5"/>
  <pageSetup paperSize="9" scale="74" fitToHeight="0"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D159"/>
  <sheetViews>
    <sheetView topLeftCell="A24" workbookViewId="0">
      <selection activeCell="B168" sqref="B168"/>
    </sheetView>
  </sheetViews>
  <sheetFormatPr defaultColWidth="9" defaultRowHeight="13.5" outlineLevelCol="3"/>
  <cols>
    <col min="1" max="1" width="22" style="26" customWidth="1"/>
    <col min="2" max="2" width="64.25" style="57" customWidth="1"/>
    <col min="3" max="3" width="18.625" style="70" customWidth="1"/>
    <col min="4" max="4" width="20.5" style="26" customWidth="1"/>
  </cols>
  <sheetData>
    <row r="1" ht="24" spans="1:4">
      <c r="A1" s="71" t="s">
        <v>598</v>
      </c>
      <c r="B1" s="72"/>
      <c r="C1" s="73"/>
      <c r="D1" s="71"/>
    </row>
    <row r="2" ht="23" customHeight="1" spans="1:4">
      <c r="A2" s="74" t="s">
        <v>599</v>
      </c>
      <c r="B2" s="74" t="s">
        <v>600</v>
      </c>
      <c r="C2" s="75" t="s">
        <v>601</v>
      </c>
      <c r="D2" s="50" t="s">
        <v>602</v>
      </c>
    </row>
    <row r="3" ht="20" customHeight="1" spans="1:4">
      <c r="A3" s="76" t="s">
        <v>603</v>
      </c>
      <c r="B3" s="77" t="s">
        <v>604</v>
      </c>
      <c r="C3" s="78">
        <v>300000</v>
      </c>
      <c r="D3" s="76" t="s">
        <v>605</v>
      </c>
    </row>
    <row r="4" ht="20" customHeight="1" spans="1:4">
      <c r="A4" s="76" t="s">
        <v>603</v>
      </c>
      <c r="B4" s="77" t="s">
        <v>606</v>
      </c>
      <c r="C4" s="78">
        <v>718543.86</v>
      </c>
      <c r="D4" s="76" t="s">
        <v>605</v>
      </c>
    </row>
    <row r="5" ht="20" customHeight="1" spans="1:4">
      <c r="A5" s="76" t="s">
        <v>603</v>
      </c>
      <c r="B5" s="77" t="s">
        <v>607</v>
      </c>
      <c r="C5" s="78">
        <v>336000</v>
      </c>
      <c r="D5" s="76" t="s">
        <v>605</v>
      </c>
    </row>
    <row r="6" ht="20" customHeight="1" spans="1:4">
      <c r="A6" s="76" t="s">
        <v>603</v>
      </c>
      <c r="B6" s="77" t="s">
        <v>608</v>
      </c>
      <c r="C6" s="78">
        <v>360000</v>
      </c>
      <c r="D6" s="76" t="s">
        <v>605</v>
      </c>
    </row>
    <row r="7" ht="20" customHeight="1" spans="1:4">
      <c r="A7" s="76" t="s">
        <v>603</v>
      </c>
      <c r="B7" s="77" t="s">
        <v>609</v>
      </c>
      <c r="C7" s="78">
        <v>19343147.42</v>
      </c>
      <c r="D7" s="76" t="s">
        <v>605</v>
      </c>
    </row>
    <row r="8" ht="40" customHeight="1" spans="1:4">
      <c r="A8" s="76" t="s">
        <v>603</v>
      </c>
      <c r="B8" s="77" t="s">
        <v>610</v>
      </c>
      <c r="C8" s="78">
        <v>160000</v>
      </c>
      <c r="D8" s="76" t="s">
        <v>605</v>
      </c>
    </row>
    <row r="9" ht="20" customHeight="1" spans="1:4">
      <c r="A9" s="76" t="s">
        <v>603</v>
      </c>
      <c r="B9" s="77" t="s">
        <v>611</v>
      </c>
      <c r="C9" s="78">
        <v>483200</v>
      </c>
      <c r="D9" s="76" t="s">
        <v>605</v>
      </c>
    </row>
    <row r="10" ht="20" customHeight="1" spans="1:4">
      <c r="A10" s="76" t="s">
        <v>603</v>
      </c>
      <c r="B10" s="77" t="s">
        <v>612</v>
      </c>
      <c r="C10" s="78">
        <v>154804.8</v>
      </c>
      <c r="D10" s="76" t="s">
        <v>605</v>
      </c>
    </row>
    <row r="11" ht="20" customHeight="1" spans="1:4">
      <c r="A11" s="76" t="s">
        <v>603</v>
      </c>
      <c r="B11" s="77" t="s">
        <v>613</v>
      </c>
      <c r="C11" s="78">
        <v>231912</v>
      </c>
      <c r="D11" s="76" t="s">
        <v>605</v>
      </c>
    </row>
    <row r="12" ht="20" customHeight="1" spans="1:4">
      <c r="A12" s="76" t="s">
        <v>603</v>
      </c>
      <c r="B12" s="77" t="s">
        <v>614</v>
      </c>
      <c r="C12" s="78">
        <v>201277.32</v>
      </c>
      <c r="D12" s="76" t="s">
        <v>605</v>
      </c>
    </row>
    <row r="13" ht="20" customHeight="1" spans="1:4">
      <c r="A13" s="76" t="s">
        <v>603</v>
      </c>
      <c r="B13" s="77" t="s">
        <v>615</v>
      </c>
      <c r="C13" s="78">
        <v>896419.08</v>
      </c>
      <c r="D13" s="76" t="s">
        <v>605</v>
      </c>
    </row>
    <row r="14" ht="20" customHeight="1" spans="1:4">
      <c r="A14" s="76" t="s">
        <v>603</v>
      </c>
      <c r="B14" s="77" t="s">
        <v>616</v>
      </c>
      <c r="C14" s="78">
        <v>115192</v>
      </c>
      <c r="D14" s="76" t="s">
        <v>605</v>
      </c>
    </row>
    <row r="15" ht="20" customHeight="1" spans="1:4">
      <c r="A15" s="76" t="s">
        <v>603</v>
      </c>
      <c r="B15" s="77" t="s">
        <v>617</v>
      </c>
      <c r="C15" s="78">
        <v>29897.26</v>
      </c>
      <c r="D15" s="76" t="s">
        <v>605</v>
      </c>
    </row>
    <row r="16" ht="40" customHeight="1" spans="1:4">
      <c r="A16" s="76" t="s">
        <v>603</v>
      </c>
      <c r="B16" s="77" t="s">
        <v>618</v>
      </c>
      <c r="C16" s="78">
        <v>60000</v>
      </c>
      <c r="D16" s="76" t="s">
        <v>605</v>
      </c>
    </row>
    <row r="17" ht="40" customHeight="1" spans="1:4">
      <c r="A17" s="76" t="s">
        <v>603</v>
      </c>
      <c r="B17" s="77" t="s">
        <v>619</v>
      </c>
      <c r="C17" s="78">
        <v>507744</v>
      </c>
      <c r="D17" s="76" t="s">
        <v>620</v>
      </c>
    </row>
    <row r="18" ht="20" customHeight="1" spans="1:4">
      <c r="A18" s="76" t="s">
        <v>603</v>
      </c>
      <c r="B18" s="77" t="s">
        <v>621</v>
      </c>
      <c r="C18" s="78">
        <v>20000</v>
      </c>
      <c r="D18" s="76" t="s">
        <v>605</v>
      </c>
    </row>
    <row r="19" ht="20" customHeight="1" spans="1:4">
      <c r="A19" s="76" t="s">
        <v>603</v>
      </c>
      <c r="B19" s="77" t="s">
        <v>622</v>
      </c>
      <c r="C19" s="78">
        <v>525096</v>
      </c>
      <c r="D19" s="76" t="s">
        <v>620</v>
      </c>
    </row>
    <row r="20" ht="20" customHeight="1" spans="1:4">
      <c r="A20" s="76" t="s">
        <v>603</v>
      </c>
      <c r="B20" s="77" t="s">
        <v>623</v>
      </c>
      <c r="C20" s="78">
        <v>-902611.32</v>
      </c>
      <c r="D20" s="76" t="s">
        <v>605</v>
      </c>
    </row>
    <row r="21" ht="20" customHeight="1" spans="1:4">
      <c r="A21" s="76" t="s">
        <v>603</v>
      </c>
      <c r="B21" s="77" t="s">
        <v>624</v>
      </c>
      <c r="C21" s="78">
        <v>-577320</v>
      </c>
      <c r="D21" s="76" t="s">
        <v>605</v>
      </c>
    </row>
    <row r="22" ht="20" customHeight="1" spans="1:4">
      <c r="A22" s="76" t="s">
        <v>603</v>
      </c>
      <c r="B22" s="77" t="s">
        <v>625</v>
      </c>
      <c r="C22" s="78">
        <v>-203759.54</v>
      </c>
      <c r="D22" s="76" t="s">
        <v>605</v>
      </c>
    </row>
    <row r="23" ht="20" customHeight="1" spans="1:4">
      <c r="A23" s="76" t="s">
        <v>603</v>
      </c>
      <c r="B23" s="77" t="s">
        <v>626</v>
      </c>
      <c r="C23" s="78">
        <v>2800677.68</v>
      </c>
      <c r="D23" s="76" t="s">
        <v>605</v>
      </c>
    </row>
    <row r="24" ht="20" customHeight="1" spans="1:4">
      <c r="A24" s="76" t="s">
        <v>603</v>
      </c>
      <c r="B24" s="77" t="s">
        <v>627</v>
      </c>
      <c r="C24" s="78">
        <v>-1672949.5</v>
      </c>
      <c r="D24" s="76" t="s">
        <v>605</v>
      </c>
    </row>
    <row r="25" ht="40" customHeight="1" spans="1:4">
      <c r="A25" s="76" t="s">
        <v>603</v>
      </c>
      <c r="B25" s="77" t="s">
        <v>628</v>
      </c>
      <c r="C25" s="78">
        <v>4719148</v>
      </c>
      <c r="D25" s="76" t="s">
        <v>605</v>
      </c>
    </row>
    <row r="26" ht="20" customHeight="1" spans="1:4">
      <c r="A26" s="76" t="s">
        <v>603</v>
      </c>
      <c r="B26" s="77" t="s">
        <v>629</v>
      </c>
      <c r="C26" s="78">
        <v>-499738.18</v>
      </c>
      <c r="D26" s="76" t="s">
        <v>605</v>
      </c>
    </row>
    <row r="27" ht="20" customHeight="1" spans="1:4">
      <c r="A27" s="76" t="s">
        <v>603</v>
      </c>
      <c r="B27" s="77" t="s">
        <v>630</v>
      </c>
      <c r="C27" s="78">
        <v>754958.72</v>
      </c>
      <c r="D27" s="76" t="s">
        <v>620</v>
      </c>
    </row>
    <row r="28" ht="40" customHeight="1" spans="1:4">
      <c r="A28" s="76" t="s">
        <v>603</v>
      </c>
      <c r="B28" s="77" t="s">
        <v>631</v>
      </c>
      <c r="C28" s="78">
        <v>474000</v>
      </c>
      <c r="D28" s="76" t="s">
        <v>605</v>
      </c>
    </row>
    <row r="29" ht="40" customHeight="1" spans="1:4">
      <c r="A29" s="76" t="s">
        <v>603</v>
      </c>
      <c r="B29" s="77" t="s">
        <v>632</v>
      </c>
      <c r="C29" s="78">
        <v>3691032</v>
      </c>
      <c r="D29" s="76" t="s">
        <v>605</v>
      </c>
    </row>
    <row r="30" ht="40" customHeight="1" spans="1:4">
      <c r="A30" s="76" t="s">
        <v>603</v>
      </c>
      <c r="B30" s="77" t="s">
        <v>633</v>
      </c>
      <c r="C30" s="78">
        <v>-2194300</v>
      </c>
      <c r="D30" s="76" t="s">
        <v>605</v>
      </c>
    </row>
    <row r="31" ht="20" customHeight="1" spans="1:4">
      <c r="A31" s="76" t="s">
        <v>603</v>
      </c>
      <c r="B31" s="77" t="s">
        <v>634</v>
      </c>
      <c r="C31" s="78">
        <v>-1699531.91</v>
      </c>
      <c r="D31" s="76" t="s">
        <v>620</v>
      </c>
    </row>
    <row r="32" ht="20" customHeight="1" spans="1:4">
      <c r="A32" s="76" t="s">
        <v>603</v>
      </c>
      <c r="B32" s="77" t="s">
        <v>635</v>
      </c>
      <c r="C32" s="78">
        <v>-1500000</v>
      </c>
      <c r="D32" s="76" t="s">
        <v>620</v>
      </c>
    </row>
    <row r="33" ht="20" customHeight="1" spans="1:4">
      <c r="A33" s="76" t="s">
        <v>603</v>
      </c>
      <c r="B33" s="77" t="s">
        <v>636</v>
      </c>
      <c r="C33" s="78">
        <v>155273.24</v>
      </c>
      <c r="D33" s="76" t="s">
        <v>620</v>
      </c>
    </row>
    <row r="34" ht="20" customHeight="1" spans="1:4">
      <c r="A34" s="76" t="s">
        <v>603</v>
      </c>
      <c r="B34" s="77" t="s">
        <v>637</v>
      </c>
      <c r="C34" s="78">
        <v>2823610.76</v>
      </c>
      <c r="D34" s="76" t="s">
        <v>620</v>
      </c>
    </row>
    <row r="35" ht="20" customHeight="1" spans="1:4">
      <c r="A35" s="76" t="s">
        <v>603</v>
      </c>
      <c r="B35" s="77" t="s">
        <v>638</v>
      </c>
      <c r="C35" s="78">
        <v>472000</v>
      </c>
      <c r="D35" s="76" t="s">
        <v>605</v>
      </c>
    </row>
    <row r="36" ht="20" customHeight="1" spans="1:4">
      <c r="A36" s="76" t="s">
        <v>603</v>
      </c>
      <c r="B36" s="77" t="s">
        <v>639</v>
      </c>
      <c r="C36" s="78">
        <v>2058267.76</v>
      </c>
      <c r="D36" s="76" t="s">
        <v>620</v>
      </c>
    </row>
    <row r="37" ht="20" customHeight="1" spans="1:4">
      <c r="A37" s="76" t="s">
        <v>603</v>
      </c>
      <c r="B37" s="77" t="s">
        <v>640</v>
      </c>
      <c r="C37" s="78">
        <v>755220</v>
      </c>
      <c r="D37" s="76" t="s">
        <v>605</v>
      </c>
    </row>
    <row r="38" ht="20" customHeight="1" spans="1:4">
      <c r="A38" s="76" t="s">
        <v>603</v>
      </c>
      <c r="B38" s="77" t="s">
        <v>641</v>
      </c>
      <c r="C38" s="78">
        <v>726156</v>
      </c>
      <c r="D38" s="76" t="s">
        <v>605</v>
      </c>
    </row>
    <row r="39" ht="20" customHeight="1" spans="1:4">
      <c r="A39" s="76" t="s">
        <v>603</v>
      </c>
      <c r="B39" s="77" t="s">
        <v>642</v>
      </c>
      <c r="C39" s="78">
        <v>200000</v>
      </c>
      <c r="D39" s="76" t="s">
        <v>605</v>
      </c>
    </row>
    <row r="40" ht="20" customHeight="1" spans="1:4">
      <c r="A40" s="76" t="s">
        <v>603</v>
      </c>
      <c r="B40" s="77" t="s">
        <v>643</v>
      </c>
      <c r="C40" s="78">
        <v>400000</v>
      </c>
      <c r="D40" s="76" t="s">
        <v>605</v>
      </c>
    </row>
    <row r="41" ht="20" customHeight="1" spans="1:4">
      <c r="A41" s="76" t="s">
        <v>603</v>
      </c>
      <c r="B41" s="77" t="s">
        <v>644</v>
      </c>
      <c r="C41" s="78">
        <v>335200.06</v>
      </c>
      <c r="D41" s="76" t="s">
        <v>620</v>
      </c>
    </row>
    <row r="42" ht="20" customHeight="1" spans="1:4">
      <c r="A42" s="76" t="s">
        <v>603</v>
      </c>
      <c r="B42" s="77" t="s">
        <v>645</v>
      </c>
      <c r="C42" s="78">
        <v>516953.07</v>
      </c>
      <c r="D42" s="76" t="s">
        <v>605</v>
      </c>
    </row>
    <row r="43" ht="20" customHeight="1" spans="1:4">
      <c r="A43" s="76" t="s">
        <v>603</v>
      </c>
      <c r="B43" s="77" t="s">
        <v>646</v>
      </c>
      <c r="C43" s="78">
        <v>220000</v>
      </c>
      <c r="D43" s="76" t="s">
        <v>605</v>
      </c>
    </row>
    <row r="44" ht="20" customHeight="1" spans="1:4">
      <c r="A44" s="76" t="s">
        <v>603</v>
      </c>
      <c r="B44" s="77" t="s">
        <v>647</v>
      </c>
      <c r="C44" s="78">
        <v>5551444.42</v>
      </c>
      <c r="D44" s="76" t="s">
        <v>620</v>
      </c>
    </row>
    <row r="45" ht="20" customHeight="1" spans="1:4">
      <c r="A45" s="76" t="s">
        <v>603</v>
      </c>
      <c r="B45" s="77" t="s">
        <v>648</v>
      </c>
      <c r="C45" s="78">
        <v>4128372</v>
      </c>
      <c r="D45" s="76" t="s">
        <v>620</v>
      </c>
    </row>
    <row r="46" ht="20" customHeight="1" spans="1:4">
      <c r="A46" s="76" t="s">
        <v>603</v>
      </c>
      <c r="B46" s="77" t="s">
        <v>649</v>
      </c>
      <c r="C46" s="78">
        <v>110153.44</v>
      </c>
      <c r="D46" s="76" t="s">
        <v>605</v>
      </c>
    </row>
    <row r="47" ht="20" customHeight="1" spans="1:4">
      <c r="A47" s="76" t="s">
        <v>603</v>
      </c>
      <c r="B47" s="77" t="s">
        <v>650</v>
      </c>
      <c r="C47" s="78">
        <v>4994928.02</v>
      </c>
      <c r="D47" s="76" t="s">
        <v>605</v>
      </c>
    </row>
    <row r="48" ht="20" customHeight="1" spans="1:4">
      <c r="A48" s="76" t="s">
        <v>603</v>
      </c>
      <c r="B48" s="77" t="s">
        <v>651</v>
      </c>
      <c r="C48" s="78">
        <v>200000</v>
      </c>
      <c r="D48" s="76" t="s">
        <v>620</v>
      </c>
    </row>
    <row r="49" ht="20" customHeight="1" spans="1:4">
      <c r="A49" s="76" t="s">
        <v>603</v>
      </c>
      <c r="B49" s="77" t="s">
        <v>652</v>
      </c>
      <c r="C49" s="78">
        <v>1500000</v>
      </c>
      <c r="D49" s="76" t="s">
        <v>605</v>
      </c>
    </row>
    <row r="50" ht="20" customHeight="1" spans="1:4">
      <c r="A50" s="76" t="s">
        <v>603</v>
      </c>
      <c r="B50" s="77" t="s">
        <v>653</v>
      </c>
      <c r="C50" s="78">
        <v>700000</v>
      </c>
      <c r="D50" s="76" t="s">
        <v>605</v>
      </c>
    </row>
    <row r="51" ht="40" customHeight="1" spans="1:4">
      <c r="A51" s="76" t="s">
        <v>603</v>
      </c>
      <c r="B51" s="77" t="s">
        <v>654</v>
      </c>
      <c r="C51" s="78">
        <v>1710156</v>
      </c>
      <c r="D51" s="76" t="s">
        <v>620</v>
      </c>
    </row>
    <row r="52" ht="20" customHeight="1" spans="1:4">
      <c r="A52" s="76" t="s">
        <v>603</v>
      </c>
      <c r="B52" s="77" t="s">
        <v>655</v>
      </c>
      <c r="C52" s="78">
        <v>168800</v>
      </c>
      <c r="D52" s="76" t="s">
        <v>605</v>
      </c>
    </row>
    <row r="53" ht="20" customHeight="1" spans="1:4">
      <c r="A53" s="76" t="s">
        <v>603</v>
      </c>
      <c r="B53" s="77" t="s">
        <v>656</v>
      </c>
      <c r="C53" s="78">
        <v>100000</v>
      </c>
      <c r="D53" s="76" t="s">
        <v>605</v>
      </c>
    </row>
    <row r="54" ht="20" customHeight="1" spans="1:4">
      <c r="A54" s="76" t="s">
        <v>603</v>
      </c>
      <c r="B54" s="77" t="s">
        <v>657</v>
      </c>
      <c r="C54" s="78">
        <v>440000</v>
      </c>
      <c r="D54" s="76" t="s">
        <v>605</v>
      </c>
    </row>
    <row r="55" ht="20" customHeight="1" spans="1:4">
      <c r="A55" s="76" t="s">
        <v>603</v>
      </c>
      <c r="B55" s="77" t="s">
        <v>658</v>
      </c>
      <c r="C55" s="78">
        <v>10000000</v>
      </c>
      <c r="D55" s="76" t="s">
        <v>605</v>
      </c>
    </row>
    <row r="56" ht="20" customHeight="1" spans="1:4">
      <c r="A56" s="76" t="s">
        <v>603</v>
      </c>
      <c r="B56" s="77" t="s">
        <v>659</v>
      </c>
      <c r="C56" s="78">
        <v>4000</v>
      </c>
      <c r="D56" s="76" t="s">
        <v>605</v>
      </c>
    </row>
    <row r="57" ht="20" customHeight="1" spans="1:4">
      <c r="A57" s="76" t="s">
        <v>603</v>
      </c>
      <c r="B57" s="77" t="s">
        <v>660</v>
      </c>
      <c r="C57" s="78">
        <v>200000</v>
      </c>
      <c r="D57" s="76" t="s">
        <v>620</v>
      </c>
    </row>
    <row r="58" ht="40" customHeight="1" spans="1:4">
      <c r="A58" s="76" t="s">
        <v>603</v>
      </c>
      <c r="B58" s="77" t="s">
        <v>661</v>
      </c>
      <c r="C58" s="78">
        <v>54607</v>
      </c>
      <c r="D58" s="76" t="s">
        <v>605</v>
      </c>
    </row>
    <row r="59" ht="20" customHeight="1" spans="1:4">
      <c r="A59" s="76" t="s">
        <v>603</v>
      </c>
      <c r="B59" s="77" t="s">
        <v>662</v>
      </c>
      <c r="C59" s="78">
        <v>-500000</v>
      </c>
      <c r="D59" s="76" t="s">
        <v>605</v>
      </c>
    </row>
    <row r="60" ht="20" customHeight="1" spans="1:4">
      <c r="A60" s="76" t="s">
        <v>603</v>
      </c>
      <c r="B60" s="77" t="s">
        <v>663</v>
      </c>
      <c r="C60" s="78">
        <v>-590104.57</v>
      </c>
      <c r="D60" s="76" t="s">
        <v>605</v>
      </c>
    </row>
    <row r="61" ht="20" customHeight="1" spans="1:4">
      <c r="A61" s="76" t="s">
        <v>603</v>
      </c>
      <c r="B61" s="77" t="s">
        <v>664</v>
      </c>
      <c r="C61" s="78">
        <v>-536070.98</v>
      </c>
      <c r="D61" s="76" t="s">
        <v>605</v>
      </c>
    </row>
    <row r="62" ht="20" customHeight="1" spans="1:4">
      <c r="A62" s="76" t="s">
        <v>603</v>
      </c>
      <c r="B62" s="77" t="s">
        <v>665</v>
      </c>
      <c r="C62" s="78">
        <v>-268971.64</v>
      </c>
      <c r="D62" s="76" t="s">
        <v>605</v>
      </c>
    </row>
    <row r="63" ht="20" customHeight="1" spans="1:4">
      <c r="A63" s="76" t="s">
        <v>603</v>
      </c>
      <c r="B63" s="77" t="s">
        <v>666</v>
      </c>
      <c r="C63" s="78">
        <v>-300000</v>
      </c>
      <c r="D63" s="76" t="s">
        <v>605</v>
      </c>
    </row>
    <row r="64" ht="20" customHeight="1" spans="1:4">
      <c r="A64" s="76" t="s">
        <v>603</v>
      </c>
      <c r="B64" s="77" t="s">
        <v>667</v>
      </c>
      <c r="C64" s="78">
        <v>355000</v>
      </c>
      <c r="D64" s="76" t="s">
        <v>620</v>
      </c>
    </row>
    <row r="65" ht="20" customHeight="1" spans="1:4">
      <c r="A65" s="76" t="s">
        <v>603</v>
      </c>
      <c r="B65" s="77" t="s">
        <v>668</v>
      </c>
      <c r="C65" s="78">
        <v>-100000</v>
      </c>
      <c r="D65" s="76" t="s">
        <v>605</v>
      </c>
    </row>
    <row r="66" ht="20" customHeight="1" spans="1:4">
      <c r="A66" s="76" t="s">
        <v>603</v>
      </c>
      <c r="B66" s="77" t="s">
        <v>669</v>
      </c>
      <c r="C66" s="78">
        <v>-2000000</v>
      </c>
      <c r="D66" s="76" t="s">
        <v>605</v>
      </c>
    </row>
    <row r="67" ht="20" customHeight="1" spans="1:4">
      <c r="A67" s="76" t="s">
        <v>603</v>
      </c>
      <c r="B67" s="77" t="s">
        <v>670</v>
      </c>
      <c r="C67" s="78">
        <v>-2000000</v>
      </c>
      <c r="D67" s="76" t="s">
        <v>605</v>
      </c>
    </row>
    <row r="68" ht="20" customHeight="1" spans="1:4">
      <c r="A68" s="76" t="s">
        <v>603</v>
      </c>
      <c r="B68" s="77" t="s">
        <v>671</v>
      </c>
      <c r="C68" s="78">
        <v>1769971.5</v>
      </c>
      <c r="D68" s="76" t="s">
        <v>605</v>
      </c>
    </row>
    <row r="69" ht="20" customHeight="1" spans="1:4">
      <c r="A69" s="76" t="s">
        <v>603</v>
      </c>
      <c r="B69" s="77" t="s">
        <v>672</v>
      </c>
      <c r="C69" s="78">
        <v>1000000</v>
      </c>
      <c r="D69" s="76" t="s">
        <v>620</v>
      </c>
    </row>
    <row r="70" ht="20" customHeight="1" spans="1:4">
      <c r="A70" s="76" t="s">
        <v>603</v>
      </c>
      <c r="B70" s="77" t="s">
        <v>673</v>
      </c>
      <c r="C70" s="78">
        <v>228169.24</v>
      </c>
      <c r="D70" s="76" t="s">
        <v>605</v>
      </c>
    </row>
    <row r="71" ht="20" customHeight="1" spans="1:4">
      <c r="A71" s="76" t="s">
        <v>603</v>
      </c>
      <c r="B71" s="77" t="s">
        <v>674</v>
      </c>
      <c r="C71" s="78">
        <v>2287469.97</v>
      </c>
      <c r="D71" s="76" t="s">
        <v>605</v>
      </c>
    </row>
    <row r="72" ht="20" customHeight="1" spans="1:4">
      <c r="A72" s="76" t="s">
        <v>603</v>
      </c>
      <c r="B72" s="77" t="s">
        <v>675</v>
      </c>
      <c r="C72" s="78">
        <v>300000</v>
      </c>
      <c r="D72" s="76" t="s">
        <v>605</v>
      </c>
    </row>
    <row r="73" ht="20" customHeight="1" spans="1:4">
      <c r="A73" s="76" t="s">
        <v>603</v>
      </c>
      <c r="B73" s="77" t="s">
        <v>676</v>
      </c>
      <c r="C73" s="78">
        <v>1000000</v>
      </c>
      <c r="D73" s="76" t="s">
        <v>620</v>
      </c>
    </row>
    <row r="74" ht="40" customHeight="1" spans="1:4">
      <c r="A74" s="76" t="s">
        <v>603</v>
      </c>
      <c r="B74" s="77" t="s">
        <v>677</v>
      </c>
      <c r="C74" s="78">
        <v>500000</v>
      </c>
      <c r="D74" s="76" t="s">
        <v>620</v>
      </c>
    </row>
    <row r="75" ht="20" customHeight="1" spans="1:4">
      <c r="A75" s="76" t="s">
        <v>603</v>
      </c>
      <c r="B75" s="77" t="s">
        <v>678</v>
      </c>
      <c r="C75" s="78">
        <v>378000</v>
      </c>
      <c r="D75" s="76" t="s">
        <v>605</v>
      </c>
    </row>
    <row r="76" ht="20" customHeight="1" spans="1:4">
      <c r="A76" s="76" t="s">
        <v>603</v>
      </c>
      <c r="B76" s="77" t="s">
        <v>679</v>
      </c>
      <c r="C76" s="78">
        <v>430000</v>
      </c>
      <c r="D76" s="76" t="s">
        <v>620</v>
      </c>
    </row>
    <row r="77" ht="20" customHeight="1" spans="1:4">
      <c r="A77" s="76" t="s">
        <v>603</v>
      </c>
      <c r="B77" s="77" t="s">
        <v>680</v>
      </c>
      <c r="C77" s="78">
        <v>400000</v>
      </c>
      <c r="D77" s="76" t="s">
        <v>620</v>
      </c>
    </row>
    <row r="78" ht="20" customHeight="1" spans="1:4">
      <c r="A78" s="76" t="s">
        <v>603</v>
      </c>
      <c r="B78" s="77" t="s">
        <v>681</v>
      </c>
      <c r="C78" s="78">
        <v>1000000</v>
      </c>
      <c r="D78" s="76" t="s">
        <v>620</v>
      </c>
    </row>
    <row r="79" ht="20" customHeight="1" spans="1:4">
      <c r="A79" s="76" t="s">
        <v>603</v>
      </c>
      <c r="B79" s="77" t="s">
        <v>682</v>
      </c>
      <c r="C79" s="78">
        <v>1722015.57</v>
      </c>
      <c r="D79" s="76" t="s">
        <v>620</v>
      </c>
    </row>
    <row r="80" ht="40" customHeight="1" spans="1:4">
      <c r="A80" s="76" t="s">
        <v>603</v>
      </c>
      <c r="B80" s="77" t="s">
        <v>683</v>
      </c>
      <c r="C80" s="78">
        <v>640000</v>
      </c>
      <c r="D80" s="76" t="s">
        <v>620</v>
      </c>
    </row>
    <row r="81" ht="20" customHeight="1" spans="1:4">
      <c r="A81" s="76" t="s">
        <v>603</v>
      </c>
      <c r="B81" s="77" t="s">
        <v>684</v>
      </c>
      <c r="C81" s="78">
        <v>200000</v>
      </c>
      <c r="D81" s="76" t="s">
        <v>605</v>
      </c>
    </row>
    <row r="82" ht="20" customHeight="1" spans="1:4">
      <c r="A82" s="76" t="s">
        <v>603</v>
      </c>
      <c r="B82" s="77" t="s">
        <v>685</v>
      </c>
      <c r="C82" s="78">
        <v>276172.8</v>
      </c>
      <c r="D82" s="76" t="s">
        <v>605</v>
      </c>
    </row>
    <row r="83" ht="20" customHeight="1" spans="1:4">
      <c r="A83" s="76" t="s">
        <v>603</v>
      </c>
      <c r="B83" s="77" t="s">
        <v>686</v>
      </c>
      <c r="C83" s="78">
        <v>197412.91</v>
      </c>
      <c r="D83" s="76" t="s">
        <v>620</v>
      </c>
    </row>
    <row r="84" ht="40" customHeight="1" spans="1:4">
      <c r="A84" s="76" t="s">
        <v>603</v>
      </c>
      <c r="B84" s="77" t="s">
        <v>687</v>
      </c>
      <c r="C84" s="78">
        <v>2000000</v>
      </c>
      <c r="D84" s="76" t="s">
        <v>620</v>
      </c>
    </row>
    <row r="85" ht="20" customHeight="1" spans="1:4">
      <c r="A85" s="76" t="s">
        <v>603</v>
      </c>
      <c r="B85" s="77" t="s">
        <v>688</v>
      </c>
      <c r="C85" s="78">
        <v>120264.94</v>
      </c>
      <c r="D85" s="76" t="s">
        <v>605</v>
      </c>
    </row>
    <row r="86" ht="20" customHeight="1" spans="1:4">
      <c r="A86" s="76" t="s">
        <v>603</v>
      </c>
      <c r="B86" s="77" t="s">
        <v>689</v>
      </c>
      <c r="C86" s="78">
        <v>78393.71</v>
      </c>
      <c r="D86" s="76" t="s">
        <v>620</v>
      </c>
    </row>
    <row r="87" ht="20" customHeight="1" spans="1:4">
      <c r="A87" s="76" t="s">
        <v>603</v>
      </c>
      <c r="B87" s="77" t="s">
        <v>690</v>
      </c>
      <c r="C87" s="78">
        <v>500000</v>
      </c>
      <c r="D87" s="76" t="s">
        <v>605</v>
      </c>
    </row>
    <row r="88" ht="20" customHeight="1" spans="1:4">
      <c r="A88" s="76" t="s">
        <v>603</v>
      </c>
      <c r="B88" s="77" t="s">
        <v>691</v>
      </c>
      <c r="C88" s="78">
        <v>299800</v>
      </c>
      <c r="D88" s="76" t="s">
        <v>605</v>
      </c>
    </row>
    <row r="89" ht="20" customHeight="1" spans="1:4">
      <c r="A89" s="76" t="s">
        <v>603</v>
      </c>
      <c r="B89" s="77" t="s">
        <v>692</v>
      </c>
      <c r="C89" s="78">
        <v>41731.84</v>
      </c>
      <c r="D89" s="76" t="s">
        <v>620</v>
      </c>
    </row>
    <row r="90" ht="40" customHeight="1" spans="1:4">
      <c r="A90" s="76" t="s">
        <v>603</v>
      </c>
      <c r="B90" s="77" t="s">
        <v>693</v>
      </c>
      <c r="C90" s="78">
        <v>35000</v>
      </c>
      <c r="D90" s="76" t="s">
        <v>620</v>
      </c>
    </row>
    <row r="91" ht="20" customHeight="1" spans="1:4">
      <c r="A91" s="76" t="s">
        <v>603</v>
      </c>
      <c r="B91" s="77" t="s">
        <v>694</v>
      </c>
      <c r="C91" s="78">
        <v>1000000</v>
      </c>
      <c r="D91" s="76" t="s">
        <v>620</v>
      </c>
    </row>
    <row r="92" ht="20" customHeight="1" spans="1:4">
      <c r="A92" s="76" t="s">
        <v>603</v>
      </c>
      <c r="B92" s="77" t="s">
        <v>695</v>
      </c>
      <c r="C92" s="78">
        <v>3090000</v>
      </c>
      <c r="D92" s="76" t="s">
        <v>620</v>
      </c>
    </row>
    <row r="93" ht="20" customHeight="1" spans="1:4">
      <c r="A93" s="76" t="s">
        <v>603</v>
      </c>
      <c r="B93" s="77" t="s">
        <v>696</v>
      </c>
      <c r="C93" s="78">
        <v>54000</v>
      </c>
      <c r="D93" s="76" t="s">
        <v>605</v>
      </c>
    </row>
    <row r="94" ht="20" customHeight="1" spans="1:4">
      <c r="A94" s="76" t="s">
        <v>603</v>
      </c>
      <c r="B94" s="77" t="s">
        <v>697</v>
      </c>
      <c r="C94" s="78">
        <v>98400</v>
      </c>
      <c r="D94" s="76" t="s">
        <v>620</v>
      </c>
    </row>
    <row r="95" ht="40" customHeight="1" spans="1:4">
      <c r="A95" s="76" t="s">
        <v>603</v>
      </c>
      <c r="B95" s="77" t="s">
        <v>610</v>
      </c>
      <c r="C95" s="78">
        <v>173333.28</v>
      </c>
      <c r="D95" s="76" t="s">
        <v>605</v>
      </c>
    </row>
    <row r="96" ht="20" customHeight="1" spans="1:4">
      <c r="A96" s="76" t="s">
        <v>603</v>
      </c>
      <c r="B96" s="77" t="s">
        <v>606</v>
      </c>
      <c r="C96" s="78">
        <v>229936.14</v>
      </c>
      <c r="D96" s="76" t="s">
        <v>605</v>
      </c>
    </row>
    <row r="97" ht="20" customHeight="1" spans="1:4">
      <c r="A97" s="76" t="s">
        <v>603</v>
      </c>
      <c r="B97" s="77" t="s">
        <v>698</v>
      </c>
      <c r="C97" s="78">
        <v>34319</v>
      </c>
      <c r="D97" s="76" t="s">
        <v>605</v>
      </c>
    </row>
    <row r="98" ht="20" customHeight="1" spans="1:4">
      <c r="A98" s="76" t="s">
        <v>603</v>
      </c>
      <c r="B98" s="77" t="s">
        <v>699</v>
      </c>
      <c r="C98" s="78">
        <v>474651.82</v>
      </c>
      <c r="D98" s="76" t="s">
        <v>620</v>
      </c>
    </row>
    <row r="99" ht="20" customHeight="1" spans="1:4">
      <c r="A99" s="76" t="s">
        <v>603</v>
      </c>
      <c r="B99" s="77" t="s">
        <v>700</v>
      </c>
      <c r="C99" s="78">
        <v>500000</v>
      </c>
      <c r="D99" s="76" t="s">
        <v>605</v>
      </c>
    </row>
    <row r="100" ht="20" customHeight="1" spans="1:4">
      <c r="A100" s="76" t="s">
        <v>603</v>
      </c>
      <c r="B100" s="77" t="s">
        <v>701</v>
      </c>
      <c r="C100" s="78">
        <v>3000000</v>
      </c>
      <c r="D100" s="76" t="s">
        <v>620</v>
      </c>
    </row>
    <row r="101" ht="20" customHeight="1" spans="1:4">
      <c r="A101" s="76" t="s">
        <v>603</v>
      </c>
      <c r="B101" s="77" t="s">
        <v>702</v>
      </c>
      <c r="C101" s="78">
        <v>61950</v>
      </c>
      <c r="D101" s="76" t="s">
        <v>605</v>
      </c>
    </row>
    <row r="102" ht="20" customHeight="1" spans="1:4">
      <c r="A102" s="76" t="s">
        <v>603</v>
      </c>
      <c r="B102" s="77" t="s">
        <v>703</v>
      </c>
      <c r="C102" s="78">
        <v>185908</v>
      </c>
      <c r="D102" s="76" t="s">
        <v>605</v>
      </c>
    </row>
    <row r="103" ht="20" customHeight="1" spans="1:4">
      <c r="A103" s="76" t="s">
        <v>603</v>
      </c>
      <c r="B103" s="77" t="s">
        <v>704</v>
      </c>
      <c r="C103" s="78">
        <v>30000</v>
      </c>
      <c r="D103" s="76" t="s">
        <v>605</v>
      </c>
    </row>
    <row r="104" ht="20" customHeight="1" spans="1:4">
      <c r="A104" s="76" t="s">
        <v>603</v>
      </c>
      <c r="B104" s="77" t="s">
        <v>705</v>
      </c>
      <c r="C104" s="78">
        <v>30000</v>
      </c>
      <c r="D104" s="76" t="s">
        <v>605</v>
      </c>
    </row>
    <row r="105" ht="20" customHeight="1" spans="1:4">
      <c r="A105" s="76" t="s">
        <v>603</v>
      </c>
      <c r="B105" s="77" t="s">
        <v>706</v>
      </c>
      <c r="C105" s="78">
        <v>117575</v>
      </c>
      <c r="D105" s="76" t="s">
        <v>605</v>
      </c>
    </row>
    <row r="106" ht="20" customHeight="1" spans="1:4">
      <c r="A106" s="76" t="s">
        <v>603</v>
      </c>
      <c r="B106" s="77" t="s">
        <v>707</v>
      </c>
      <c r="C106" s="78">
        <v>340000</v>
      </c>
      <c r="D106" s="76" t="s">
        <v>620</v>
      </c>
    </row>
    <row r="107" ht="20" customHeight="1" spans="1:4">
      <c r="A107" s="76" t="s">
        <v>603</v>
      </c>
      <c r="B107" s="77" t="s">
        <v>708</v>
      </c>
      <c r="C107" s="78">
        <v>134200</v>
      </c>
      <c r="D107" s="76" t="s">
        <v>620</v>
      </c>
    </row>
    <row r="108" ht="20" customHeight="1" spans="1:4">
      <c r="A108" s="76" t="s">
        <v>603</v>
      </c>
      <c r="B108" s="77" t="s">
        <v>709</v>
      </c>
      <c r="C108" s="78">
        <v>82600</v>
      </c>
      <c r="D108" s="76" t="s">
        <v>620</v>
      </c>
    </row>
    <row r="109" ht="20" customHeight="1" spans="1:4">
      <c r="A109" s="76" t="s">
        <v>603</v>
      </c>
      <c r="B109" s="77" t="s">
        <v>640</v>
      </c>
      <c r="C109" s="78">
        <v>156195</v>
      </c>
      <c r="D109" s="76" t="s">
        <v>605</v>
      </c>
    </row>
    <row r="110" ht="20" customHeight="1" spans="1:4">
      <c r="A110" s="76" t="s">
        <v>603</v>
      </c>
      <c r="B110" s="77" t="s">
        <v>710</v>
      </c>
      <c r="C110" s="78">
        <v>50000</v>
      </c>
      <c r="D110" s="76" t="s">
        <v>605</v>
      </c>
    </row>
    <row r="111" ht="20" customHeight="1" spans="1:4">
      <c r="A111" s="76" t="s">
        <v>603</v>
      </c>
      <c r="B111" s="77" t="s">
        <v>711</v>
      </c>
      <c r="C111" s="78">
        <v>336690</v>
      </c>
      <c r="D111" s="76" t="s">
        <v>605</v>
      </c>
    </row>
    <row r="112" ht="20" customHeight="1" spans="1:4">
      <c r="A112" s="76" t="s">
        <v>603</v>
      </c>
      <c r="B112" s="77" t="s">
        <v>712</v>
      </c>
      <c r="C112" s="78">
        <v>313000</v>
      </c>
      <c r="D112" s="76" t="s">
        <v>620</v>
      </c>
    </row>
    <row r="113" ht="20" customHeight="1" spans="1:4">
      <c r="A113" s="76" t="s">
        <v>603</v>
      </c>
      <c r="B113" s="77" t="s">
        <v>713</v>
      </c>
      <c r="C113" s="78">
        <v>45675</v>
      </c>
      <c r="D113" s="76" t="s">
        <v>620</v>
      </c>
    </row>
    <row r="114" ht="20" customHeight="1" spans="1:4">
      <c r="A114" s="76" t="s">
        <v>603</v>
      </c>
      <c r="B114" s="77" t="s">
        <v>646</v>
      </c>
      <c r="C114" s="78">
        <v>180000</v>
      </c>
      <c r="D114" s="76" t="s">
        <v>605</v>
      </c>
    </row>
    <row r="115" ht="20" customHeight="1" spans="1:4">
      <c r="A115" s="76" t="s">
        <v>603</v>
      </c>
      <c r="B115" s="77" t="s">
        <v>647</v>
      </c>
      <c r="C115" s="78">
        <v>3402343.05</v>
      </c>
      <c r="D115" s="76" t="s">
        <v>620</v>
      </c>
    </row>
    <row r="116" ht="20" customHeight="1" spans="1:4">
      <c r="A116" s="76" t="s">
        <v>603</v>
      </c>
      <c r="B116" s="77" t="s">
        <v>648</v>
      </c>
      <c r="C116" s="78">
        <v>1228500</v>
      </c>
      <c r="D116" s="76" t="s">
        <v>620</v>
      </c>
    </row>
    <row r="117" ht="20" customHeight="1" spans="1:4">
      <c r="A117" s="76" t="s">
        <v>603</v>
      </c>
      <c r="B117" s="77" t="s">
        <v>700</v>
      </c>
      <c r="C117" s="78">
        <v>1500000</v>
      </c>
      <c r="D117" s="76" t="s">
        <v>605</v>
      </c>
    </row>
    <row r="118" ht="40" customHeight="1" spans="1:4">
      <c r="A118" s="76" t="s">
        <v>603</v>
      </c>
      <c r="B118" s="77" t="s">
        <v>714</v>
      </c>
      <c r="C118" s="78">
        <v>592000</v>
      </c>
      <c r="D118" s="76" t="s">
        <v>620</v>
      </c>
    </row>
    <row r="119" ht="40" customHeight="1" spans="1:4">
      <c r="A119" s="76" t="s">
        <v>603</v>
      </c>
      <c r="B119" s="77" t="s">
        <v>715</v>
      </c>
      <c r="C119" s="78">
        <v>130705</v>
      </c>
      <c r="D119" s="76" t="s">
        <v>605</v>
      </c>
    </row>
    <row r="120" ht="20" customHeight="1" spans="1:4">
      <c r="A120" s="76" t="s">
        <v>603</v>
      </c>
      <c r="B120" s="77" t="s">
        <v>639</v>
      </c>
      <c r="C120" s="78">
        <v>350000</v>
      </c>
      <c r="D120" s="76" t="s">
        <v>620</v>
      </c>
    </row>
    <row r="121" ht="20" customHeight="1" spans="1:4">
      <c r="A121" s="79" t="s">
        <v>716</v>
      </c>
      <c r="B121" s="77" t="s">
        <v>717</v>
      </c>
      <c r="C121" s="78">
        <v>1683894.62</v>
      </c>
      <c r="D121" s="76" t="s">
        <v>605</v>
      </c>
    </row>
    <row r="122" ht="20" customHeight="1" spans="1:4">
      <c r="A122" s="79" t="s">
        <v>716</v>
      </c>
      <c r="B122" s="77" t="s">
        <v>718</v>
      </c>
      <c r="C122" s="78">
        <v>2679654.34</v>
      </c>
      <c r="D122" s="76" t="s">
        <v>605</v>
      </c>
    </row>
    <row r="123" ht="20" customHeight="1" spans="1:4">
      <c r="A123" s="79" t="s">
        <v>716</v>
      </c>
      <c r="B123" s="77" t="s">
        <v>719</v>
      </c>
      <c r="C123" s="78">
        <v>50000</v>
      </c>
      <c r="D123" s="76" t="s">
        <v>605</v>
      </c>
    </row>
    <row r="124" ht="20" customHeight="1" spans="1:4">
      <c r="A124" s="79" t="s">
        <v>716</v>
      </c>
      <c r="B124" s="77" t="s">
        <v>720</v>
      </c>
      <c r="C124" s="78">
        <v>280000</v>
      </c>
      <c r="D124" s="76" t="s">
        <v>605</v>
      </c>
    </row>
    <row r="125" ht="20" customHeight="1" spans="1:4">
      <c r="A125" s="79" t="s">
        <v>716</v>
      </c>
      <c r="B125" s="77" t="s">
        <v>721</v>
      </c>
      <c r="C125" s="78">
        <v>200000</v>
      </c>
      <c r="D125" s="76" t="s">
        <v>605</v>
      </c>
    </row>
    <row r="126" ht="20" customHeight="1" spans="1:4">
      <c r="A126" s="79" t="s">
        <v>722</v>
      </c>
      <c r="B126" s="77" t="s">
        <v>723</v>
      </c>
      <c r="C126" s="78">
        <v>36000</v>
      </c>
      <c r="D126" s="76" t="s">
        <v>620</v>
      </c>
    </row>
    <row r="127" ht="20" customHeight="1" spans="1:4">
      <c r="A127" s="79" t="s">
        <v>722</v>
      </c>
      <c r="B127" s="77" t="s">
        <v>724</v>
      </c>
      <c r="C127" s="78">
        <v>95250</v>
      </c>
      <c r="D127" s="76" t="s">
        <v>620</v>
      </c>
    </row>
    <row r="128" ht="20" customHeight="1" spans="1:4">
      <c r="A128" s="79" t="s">
        <v>722</v>
      </c>
      <c r="B128" s="77" t="s">
        <v>725</v>
      </c>
      <c r="C128" s="78">
        <v>100000</v>
      </c>
      <c r="D128" s="76" t="s">
        <v>620</v>
      </c>
    </row>
    <row r="129" ht="20" customHeight="1" spans="1:4">
      <c r="A129" s="79" t="s">
        <v>722</v>
      </c>
      <c r="B129" s="77" t="s">
        <v>726</v>
      </c>
      <c r="C129" s="78">
        <v>5065</v>
      </c>
      <c r="D129" s="76" t="s">
        <v>605</v>
      </c>
    </row>
    <row r="130" ht="20" customHeight="1" spans="1:4">
      <c r="A130" s="79" t="s">
        <v>722</v>
      </c>
      <c r="B130" s="77" t="s">
        <v>727</v>
      </c>
      <c r="C130" s="78">
        <v>180000</v>
      </c>
      <c r="D130" s="76" t="s">
        <v>620</v>
      </c>
    </row>
    <row r="131" ht="20" customHeight="1" spans="1:4">
      <c r="A131" s="79" t="s">
        <v>722</v>
      </c>
      <c r="B131" s="77" t="s">
        <v>728</v>
      </c>
      <c r="C131" s="78">
        <v>1980</v>
      </c>
      <c r="D131" s="76" t="s">
        <v>605</v>
      </c>
    </row>
    <row r="132" ht="20" customHeight="1" spans="1:4">
      <c r="A132" s="79" t="s">
        <v>722</v>
      </c>
      <c r="B132" s="77" t="s">
        <v>729</v>
      </c>
      <c r="C132" s="78">
        <v>26645</v>
      </c>
      <c r="D132" s="76" t="s">
        <v>620</v>
      </c>
    </row>
    <row r="133" ht="20" customHeight="1" spans="1:4">
      <c r="A133" s="79" t="s">
        <v>722</v>
      </c>
      <c r="B133" s="77" t="s">
        <v>730</v>
      </c>
      <c r="C133" s="78">
        <v>150000</v>
      </c>
      <c r="D133" s="76" t="s">
        <v>620</v>
      </c>
    </row>
    <row r="134" ht="20" customHeight="1" spans="1:4">
      <c r="A134" s="79" t="s">
        <v>722</v>
      </c>
      <c r="B134" s="77" t="s">
        <v>731</v>
      </c>
      <c r="C134" s="78">
        <v>60000</v>
      </c>
      <c r="D134" s="76" t="s">
        <v>620</v>
      </c>
    </row>
    <row r="135" ht="20" customHeight="1" spans="1:4">
      <c r="A135" s="79" t="s">
        <v>722</v>
      </c>
      <c r="B135" s="77" t="s">
        <v>732</v>
      </c>
      <c r="C135" s="78">
        <v>48000</v>
      </c>
      <c r="D135" s="76" t="s">
        <v>620</v>
      </c>
    </row>
    <row r="136" ht="20" customHeight="1" spans="1:4">
      <c r="A136" s="79" t="s">
        <v>722</v>
      </c>
      <c r="B136" s="77" t="s">
        <v>733</v>
      </c>
      <c r="C136" s="78">
        <v>15000</v>
      </c>
      <c r="D136" s="76" t="s">
        <v>620</v>
      </c>
    </row>
    <row r="137" ht="20" customHeight="1" spans="1:4">
      <c r="A137" s="79" t="s">
        <v>722</v>
      </c>
      <c r="B137" s="77" t="s">
        <v>734</v>
      </c>
      <c r="C137" s="78">
        <v>132000</v>
      </c>
      <c r="D137" s="76" t="s">
        <v>620</v>
      </c>
    </row>
    <row r="138" ht="20" customHeight="1" spans="1:4">
      <c r="A138" s="79" t="s">
        <v>722</v>
      </c>
      <c r="B138" s="77" t="s">
        <v>735</v>
      </c>
      <c r="C138" s="78">
        <v>74400</v>
      </c>
      <c r="D138" s="76" t="s">
        <v>620</v>
      </c>
    </row>
    <row r="139" ht="20" customHeight="1" spans="1:4">
      <c r="A139" s="79" t="s">
        <v>722</v>
      </c>
      <c r="B139" s="77" t="s">
        <v>736</v>
      </c>
      <c r="C139" s="78">
        <v>4000</v>
      </c>
      <c r="D139" s="76" t="s">
        <v>620</v>
      </c>
    </row>
    <row r="140" ht="20" customHeight="1" spans="1:4">
      <c r="A140" s="79" t="s">
        <v>722</v>
      </c>
      <c r="B140" s="77" t="s">
        <v>737</v>
      </c>
      <c r="C140" s="78">
        <v>60800</v>
      </c>
      <c r="D140" s="76" t="s">
        <v>605</v>
      </c>
    </row>
    <row r="141" ht="20" customHeight="1" spans="1:4">
      <c r="A141" s="79" t="s">
        <v>722</v>
      </c>
      <c r="B141" s="77" t="s">
        <v>738</v>
      </c>
      <c r="C141" s="78">
        <v>318980.04</v>
      </c>
      <c r="D141" s="76" t="s">
        <v>620</v>
      </c>
    </row>
    <row r="142" ht="20" customHeight="1" spans="1:4">
      <c r="A142" s="79" t="s">
        <v>722</v>
      </c>
      <c r="B142" s="77" t="s">
        <v>739</v>
      </c>
      <c r="C142" s="78">
        <v>1260</v>
      </c>
      <c r="D142" s="76" t="s">
        <v>605</v>
      </c>
    </row>
    <row r="143" ht="20" customHeight="1" spans="1:4">
      <c r="A143" s="79" t="s">
        <v>722</v>
      </c>
      <c r="B143" s="77" t="s">
        <v>740</v>
      </c>
      <c r="C143" s="78">
        <v>43600</v>
      </c>
      <c r="D143" s="76" t="s">
        <v>605</v>
      </c>
    </row>
    <row r="144" ht="20" customHeight="1" spans="1:4">
      <c r="A144" s="79" t="s">
        <v>722</v>
      </c>
      <c r="B144" s="77" t="s">
        <v>741</v>
      </c>
      <c r="C144" s="78">
        <v>11140</v>
      </c>
      <c r="D144" s="76" t="s">
        <v>620</v>
      </c>
    </row>
    <row r="145" ht="20" customHeight="1" spans="1:4">
      <c r="A145" s="79" t="s">
        <v>722</v>
      </c>
      <c r="B145" s="77" t="s">
        <v>742</v>
      </c>
      <c r="C145" s="78">
        <v>234694.21</v>
      </c>
      <c r="D145" s="76" t="s">
        <v>620</v>
      </c>
    </row>
    <row r="146" ht="20" customHeight="1" spans="1:4">
      <c r="A146" s="79" t="s">
        <v>722</v>
      </c>
      <c r="B146" s="77" t="s">
        <v>743</v>
      </c>
      <c r="C146" s="78">
        <v>20380</v>
      </c>
      <c r="D146" s="76" t="s">
        <v>620</v>
      </c>
    </row>
    <row r="147" ht="20" customHeight="1" spans="1:4">
      <c r="A147" s="79" t="s">
        <v>722</v>
      </c>
      <c r="B147" s="77" t="s">
        <v>744</v>
      </c>
      <c r="C147" s="78">
        <v>1890</v>
      </c>
      <c r="D147" s="76" t="s">
        <v>605</v>
      </c>
    </row>
    <row r="148" ht="20" customHeight="1" spans="1:4">
      <c r="A148" s="79" t="s">
        <v>722</v>
      </c>
      <c r="B148" s="77" t="s">
        <v>745</v>
      </c>
      <c r="C148" s="78">
        <v>77463</v>
      </c>
      <c r="D148" s="76" t="s">
        <v>620</v>
      </c>
    </row>
    <row r="149" ht="20" customHeight="1" spans="1:4">
      <c r="A149" s="79" t="s">
        <v>722</v>
      </c>
      <c r="B149" s="77" t="s">
        <v>746</v>
      </c>
      <c r="C149" s="78">
        <v>950</v>
      </c>
      <c r="D149" s="76" t="s">
        <v>620</v>
      </c>
    </row>
    <row r="150" ht="20" customHeight="1" spans="1:4">
      <c r="A150" s="79" t="s">
        <v>722</v>
      </c>
      <c r="B150" s="77" t="s">
        <v>747</v>
      </c>
      <c r="C150" s="78">
        <v>78689.3</v>
      </c>
      <c r="D150" s="76" t="s">
        <v>620</v>
      </c>
    </row>
    <row r="151" ht="20" customHeight="1" spans="1:4">
      <c r="A151" s="79" t="s">
        <v>722</v>
      </c>
      <c r="B151" s="77" t="s">
        <v>748</v>
      </c>
      <c r="C151" s="78">
        <v>17200</v>
      </c>
      <c r="D151" s="76" t="s">
        <v>620</v>
      </c>
    </row>
    <row r="152" ht="20" customHeight="1" spans="1:4">
      <c r="A152" s="79" t="s">
        <v>722</v>
      </c>
      <c r="B152" s="77" t="s">
        <v>749</v>
      </c>
      <c r="C152" s="78">
        <v>4960</v>
      </c>
      <c r="D152" s="76" t="s">
        <v>620</v>
      </c>
    </row>
    <row r="153" ht="20" customHeight="1" spans="1:4">
      <c r="A153" s="79" t="s">
        <v>722</v>
      </c>
      <c r="B153" s="77" t="s">
        <v>750</v>
      </c>
      <c r="C153" s="78">
        <v>100000</v>
      </c>
      <c r="D153" s="76" t="s">
        <v>620</v>
      </c>
    </row>
    <row r="154" ht="20" customHeight="1" spans="1:4">
      <c r="A154" s="79" t="s">
        <v>722</v>
      </c>
      <c r="B154" s="77" t="s">
        <v>748</v>
      </c>
      <c r="C154" s="78">
        <v>17200</v>
      </c>
      <c r="D154" s="76" t="s">
        <v>620</v>
      </c>
    </row>
    <row r="155" ht="20" customHeight="1" spans="1:4">
      <c r="A155" s="79" t="s">
        <v>722</v>
      </c>
      <c r="B155" s="77" t="s">
        <v>747</v>
      </c>
      <c r="C155" s="78">
        <v>78689.3</v>
      </c>
      <c r="D155" s="76" t="s">
        <v>620</v>
      </c>
    </row>
    <row r="156" ht="20" customHeight="1" spans="1:4">
      <c r="A156" s="79" t="s">
        <v>722</v>
      </c>
      <c r="B156" s="77" t="s">
        <v>749</v>
      </c>
      <c r="C156" s="78">
        <v>4960</v>
      </c>
      <c r="D156" s="76" t="s">
        <v>620</v>
      </c>
    </row>
    <row r="157" ht="40" customHeight="1" spans="1:4">
      <c r="A157" s="79" t="s">
        <v>722</v>
      </c>
      <c r="B157" s="77" t="s">
        <v>751</v>
      </c>
      <c r="C157" s="78">
        <v>299000</v>
      </c>
      <c r="D157" s="76" t="s">
        <v>620</v>
      </c>
    </row>
    <row r="158" ht="40" customHeight="1" spans="1:4">
      <c r="A158" s="79" t="s">
        <v>722</v>
      </c>
      <c r="B158" s="77" t="s">
        <v>752</v>
      </c>
      <c r="C158" s="78">
        <v>53505.7</v>
      </c>
      <c r="D158" s="76" t="s">
        <v>620</v>
      </c>
    </row>
    <row r="159" ht="40" customHeight="1" spans="1:4">
      <c r="A159" s="79" t="s">
        <v>722</v>
      </c>
      <c r="B159" s="77" t="s">
        <v>753</v>
      </c>
      <c r="C159" s="78">
        <v>33432</v>
      </c>
      <c r="D159" s="76" t="s">
        <v>620</v>
      </c>
    </row>
  </sheetData>
  <mergeCells count="1">
    <mergeCell ref="A1:D1"/>
  </mergeCells>
  <pageMargins left="0.751388888888889" right="0.751388888888889" top="1" bottom="1" header="0.5" footer="0.5"/>
  <pageSetup paperSize="9" scale="70" fitToHeight="0"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2:C16"/>
  <sheetViews>
    <sheetView tabSelected="1" workbookViewId="0">
      <selection activeCell="B23" sqref="B23"/>
    </sheetView>
  </sheetViews>
  <sheetFormatPr defaultColWidth="9" defaultRowHeight="13.5" outlineLevelCol="2"/>
  <cols>
    <col min="1" max="1" width="17.375" customWidth="1"/>
    <col min="2" max="2" width="110.875" customWidth="1"/>
    <col min="3" max="3" width="28.25" style="26" customWidth="1"/>
  </cols>
  <sheetData>
    <row r="2" ht="27" spans="1:3">
      <c r="A2" s="58" t="s">
        <v>754</v>
      </c>
      <c r="B2" s="58"/>
      <c r="C2" s="58"/>
    </row>
    <row r="3" ht="24" spans="1:3">
      <c r="A3" s="12"/>
      <c r="B3" s="12"/>
      <c r="C3" s="12"/>
    </row>
    <row r="4" ht="20.25" spans="1:3">
      <c r="A4" s="59" t="s">
        <v>755</v>
      </c>
      <c r="B4" s="59" t="s">
        <v>756</v>
      </c>
      <c r="C4" s="59" t="s">
        <v>601</v>
      </c>
    </row>
    <row r="5" ht="20.25" spans="1:3">
      <c r="A5" s="60" t="s">
        <v>190</v>
      </c>
      <c r="B5" s="61"/>
      <c r="C5" s="62">
        <f>SUM(C6:C16)</f>
        <v>280982724.73</v>
      </c>
    </row>
    <row r="6" ht="20.25" spans="1:3">
      <c r="A6" s="63">
        <v>1</v>
      </c>
      <c r="B6" s="64" t="s">
        <v>757</v>
      </c>
      <c r="C6" s="65">
        <v>105130000</v>
      </c>
    </row>
    <row r="7" ht="20.25" spans="1:3">
      <c r="A7" s="63">
        <v>2</v>
      </c>
      <c r="B7" s="64" t="s">
        <v>758</v>
      </c>
      <c r="C7" s="65">
        <v>16670000</v>
      </c>
    </row>
    <row r="8" ht="20.25" spans="1:3">
      <c r="A8" s="63">
        <v>3</v>
      </c>
      <c r="B8" s="64" t="s">
        <v>759</v>
      </c>
      <c r="C8" s="65">
        <v>41550000</v>
      </c>
    </row>
    <row r="9" ht="20.25" spans="1:3">
      <c r="A9" s="63">
        <v>4</v>
      </c>
      <c r="B9" s="64" t="s">
        <v>760</v>
      </c>
      <c r="C9" s="65">
        <v>10000000</v>
      </c>
    </row>
    <row r="10" ht="20.25" spans="1:3">
      <c r="A10" s="63">
        <v>5</v>
      </c>
      <c r="B10" s="64" t="s">
        <v>596</v>
      </c>
      <c r="C10" s="66">
        <v>17792251</v>
      </c>
    </row>
    <row r="11" ht="20.25" spans="1:3">
      <c r="A11" s="63">
        <v>6</v>
      </c>
      <c r="B11" s="64" t="s">
        <v>761</v>
      </c>
      <c r="C11" s="67">
        <v>15050770</v>
      </c>
    </row>
    <row r="12" ht="20.25" spans="1:3">
      <c r="A12" s="63">
        <v>7</v>
      </c>
      <c r="B12" s="64" t="s">
        <v>762</v>
      </c>
      <c r="C12" s="65">
        <v>32340000</v>
      </c>
    </row>
    <row r="13" ht="20.25" spans="1:3">
      <c r="A13" s="63">
        <v>8</v>
      </c>
      <c r="B13" s="64" t="s">
        <v>763</v>
      </c>
      <c r="C13" s="67">
        <v>3000000</v>
      </c>
    </row>
    <row r="14" ht="20.25" spans="1:3">
      <c r="A14" s="63">
        <v>9</v>
      </c>
      <c r="B14" s="64" t="s">
        <v>764</v>
      </c>
      <c r="C14" s="65">
        <v>24372700.33</v>
      </c>
    </row>
    <row r="15" ht="20.25" spans="1:3">
      <c r="A15" s="63">
        <v>10</v>
      </c>
      <c r="B15" s="64" t="s">
        <v>765</v>
      </c>
      <c r="C15" s="65">
        <v>12141003.4</v>
      </c>
    </row>
    <row r="16" s="57" customFormat="1" ht="20.25" spans="1:3">
      <c r="A16" s="68">
        <v>11</v>
      </c>
      <c r="B16" s="69" t="s">
        <v>766</v>
      </c>
      <c r="C16" s="66">
        <v>2936000</v>
      </c>
    </row>
  </sheetData>
  <mergeCells count="2">
    <mergeCell ref="A2:C2"/>
    <mergeCell ref="A5:B5"/>
  </mergeCells>
  <pageMargins left="0.75" right="0.75" top="1" bottom="1" header="0.5" footer="0.5"/>
  <pageSetup paperSize="9" scale="84"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D22"/>
  <sheetViews>
    <sheetView workbookViewId="0">
      <selection activeCell="K10" sqref="K10"/>
    </sheetView>
  </sheetViews>
  <sheetFormatPr defaultColWidth="9" defaultRowHeight="13.5" outlineLevelCol="3"/>
  <cols>
    <col min="1" max="1" width="37.125" customWidth="1"/>
    <col min="2" max="4" width="16.625" customWidth="1"/>
  </cols>
  <sheetData>
    <row r="1" ht="33" customHeight="1" spans="1:4">
      <c r="A1" s="12" t="s">
        <v>767</v>
      </c>
      <c r="B1" s="12"/>
      <c r="C1" s="12"/>
      <c r="D1" s="12"/>
    </row>
    <row r="2" spans="1:4">
      <c r="A2" s="49"/>
      <c r="B2" s="49"/>
      <c r="C2" s="49"/>
      <c r="D2" s="49" t="s">
        <v>216</v>
      </c>
    </row>
    <row r="3" s="48" customFormat="1" ht="20" customHeight="1" spans="1:4">
      <c r="A3" s="50" t="s">
        <v>600</v>
      </c>
      <c r="B3" s="50" t="s">
        <v>768</v>
      </c>
      <c r="C3" s="50" t="s">
        <v>769</v>
      </c>
      <c r="D3" s="50" t="s">
        <v>770</v>
      </c>
    </row>
    <row r="4" s="48" customFormat="1" ht="20" customHeight="1" spans="1:4">
      <c r="A4" s="51" t="s">
        <v>771</v>
      </c>
      <c r="B4" s="52">
        <v>100000</v>
      </c>
      <c r="C4" s="53">
        <v>2121099</v>
      </c>
      <c r="D4" s="53">
        <v>2120899</v>
      </c>
    </row>
    <row r="5" s="48" customFormat="1" ht="20" customHeight="1" spans="1:4">
      <c r="A5" s="51" t="s">
        <v>772</v>
      </c>
      <c r="B5" s="52">
        <v>646246</v>
      </c>
      <c r="C5" s="53">
        <v>2121099</v>
      </c>
      <c r="D5" s="53">
        <v>2120899</v>
      </c>
    </row>
    <row r="6" s="48" customFormat="1" ht="20" customHeight="1" spans="1:4">
      <c r="A6" s="51" t="s">
        <v>773</v>
      </c>
      <c r="B6" s="52">
        <v>375049</v>
      </c>
      <c r="C6" s="53">
        <v>2121099</v>
      </c>
      <c r="D6" s="53">
        <v>2120899</v>
      </c>
    </row>
    <row r="7" s="48" customFormat="1" ht="20" customHeight="1" spans="1:4">
      <c r="A7" s="51" t="s">
        <v>774</v>
      </c>
      <c r="B7" s="52">
        <v>76930</v>
      </c>
      <c r="C7" s="53">
        <v>2121099</v>
      </c>
      <c r="D7" s="53">
        <v>2120899</v>
      </c>
    </row>
    <row r="8" s="48" customFormat="1" ht="20" customHeight="1" spans="1:4">
      <c r="A8" s="51" t="s">
        <v>775</v>
      </c>
      <c r="B8" s="52">
        <v>963265.7</v>
      </c>
      <c r="C8" s="53">
        <v>2121099</v>
      </c>
      <c r="D8" s="53">
        <v>2120899</v>
      </c>
    </row>
    <row r="9" s="48" customFormat="1" ht="20" customHeight="1" spans="1:4">
      <c r="A9" s="51" t="s">
        <v>340</v>
      </c>
      <c r="B9" s="52">
        <v>800000</v>
      </c>
      <c r="C9" s="53">
        <v>2121099</v>
      </c>
      <c r="D9" s="53">
        <v>2120899</v>
      </c>
    </row>
    <row r="10" s="48" customFormat="1" ht="20" customHeight="1" spans="1:4">
      <c r="A10" s="51" t="s">
        <v>776</v>
      </c>
      <c r="B10" s="52">
        <v>180000</v>
      </c>
      <c r="C10" s="53">
        <v>2121099</v>
      </c>
      <c r="D10" s="53">
        <v>2120899</v>
      </c>
    </row>
    <row r="11" s="48" customFormat="1" ht="20" customHeight="1" spans="1:4">
      <c r="A11" s="51" t="s">
        <v>317</v>
      </c>
      <c r="B11" s="52">
        <v>811800</v>
      </c>
      <c r="C11" s="53">
        <v>2121099</v>
      </c>
      <c r="D11" s="53">
        <v>2120899</v>
      </c>
    </row>
    <row r="12" s="48" customFormat="1" ht="20" customHeight="1" spans="1:4">
      <c r="A12" s="51" t="s">
        <v>318</v>
      </c>
      <c r="B12" s="52">
        <v>1125913.2</v>
      </c>
      <c r="C12" s="53">
        <v>2121099</v>
      </c>
      <c r="D12" s="53">
        <v>2120899</v>
      </c>
    </row>
    <row r="13" s="48" customFormat="1" ht="20" customHeight="1" spans="1:4">
      <c r="A13" s="51" t="s">
        <v>319</v>
      </c>
      <c r="B13" s="52">
        <v>642000</v>
      </c>
      <c r="C13" s="53">
        <v>2121099</v>
      </c>
      <c r="D13" s="53">
        <v>2120899</v>
      </c>
    </row>
    <row r="14" s="48" customFormat="1" ht="20" customHeight="1" spans="1:4">
      <c r="A14" s="51" t="s">
        <v>332</v>
      </c>
      <c r="B14" s="52">
        <v>1227581.14</v>
      </c>
      <c r="C14" s="53">
        <v>2121099</v>
      </c>
      <c r="D14" s="53">
        <v>2120899</v>
      </c>
    </row>
    <row r="15" s="48" customFormat="1" ht="20" customHeight="1" spans="1:4">
      <c r="A15" s="51" t="s">
        <v>777</v>
      </c>
      <c r="B15" s="52">
        <v>1000000</v>
      </c>
      <c r="C15" s="53">
        <v>2121099</v>
      </c>
      <c r="D15" s="53">
        <v>2120899</v>
      </c>
    </row>
    <row r="16" s="48" customFormat="1" ht="20" customHeight="1" spans="1:4">
      <c r="A16" s="51" t="s">
        <v>387</v>
      </c>
      <c r="B16" s="52">
        <v>300000</v>
      </c>
      <c r="C16" s="53">
        <v>2121099</v>
      </c>
      <c r="D16" s="53">
        <v>2120899</v>
      </c>
    </row>
    <row r="17" s="48" customFormat="1" ht="20" customHeight="1" spans="1:4">
      <c r="A17" s="51" t="s">
        <v>461</v>
      </c>
      <c r="B17" s="52">
        <v>288000</v>
      </c>
      <c r="C17" s="53">
        <v>2121099</v>
      </c>
      <c r="D17" s="53">
        <v>2120899</v>
      </c>
    </row>
    <row r="18" s="48" customFormat="1" ht="20" customHeight="1" spans="1:4">
      <c r="A18" s="51" t="s">
        <v>462</v>
      </c>
      <c r="B18" s="52">
        <v>110400</v>
      </c>
      <c r="C18" s="53">
        <v>2121099</v>
      </c>
      <c r="D18" s="53">
        <v>2120899</v>
      </c>
    </row>
    <row r="19" s="48" customFormat="1" ht="20" customHeight="1" spans="1:4">
      <c r="A19" s="51" t="s">
        <v>391</v>
      </c>
      <c r="B19" s="52">
        <v>360000</v>
      </c>
      <c r="C19" s="53">
        <v>2121099</v>
      </c>
      <c r="D19" s="53">
        <v>2120899</v>
      </c>
    </row>
    <row r="20" s="48" customFormat="1" ht="20" customHeight="1" spans="1:4">
      <c r="A20" s="51" t="s">
        <v>458</v>
      </c>
      <c r="B20" s="52">
        <v>32863.3</v>
      </c>
      <c r="C20" s="53">
        <v>2121099</v>
      </c>
      <c r="D20" s="53">
        <v>2120899</v>
      </c>
    </row>
    <row r="21" s="48" customFormat="1" ht="20" customHeight="1" spans="1:4">
      <c r="A21" s="51" t="s">
        <v>392</v>
      </c>
      <c r="B21" s="52">
        <v>1000000</v>
      </c>
      <c r="C21" s="53">
        <v>2121099</v>
      </c>
      <c r="D21" s="53">
        <v>2120899</v>
      </c>
    </row>
    <row r="22" s="48" customFormat="1" ht="20" customHeight="1" spans="1:4">
      <c r="A22" s="54" t="s">
        <v>778</v>
      </c>
      <c r="B22" s="52">
        <v>1400000</v>
      </c>
      <c r="C22" s="55" t="s">
        <v>779</v>
      </c>
      <c r="D22" s="56">
        <v>2019999</v>
      </c>
    </row>
  </sheetData>
  <mergeCells count="1">
    <mergeCell ref="A1:D1"/>
  </mergeCells>
  <pageMargins left="0.75" right="0.75" top="1" bottom="1" header="0.5" footer="0.5"/>
  <pageSetup paperSize="9" fitToHeight="0" orientation="portrait"/>
  <headerFooter/>
  <ignoredErrors>
    <ignoredError sqref="C22" numberStoredAsText="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14</vt:i4>
      </vt:variant>
    </vt:vector>
  </HeadingPairs>
  <TitlesOfParts>
    <vt:vector size="14" baseType="lpstr">
      <vt:lpstr>1.一般公共预算收入调整表</vt:lpstr>
      <vt:lpstr>2.一般公共预算支出调整表</vt:lpstr>
      <vt:lpstr>3.政府性基金收支调整表</vt:lpstr>
      <vt:lpstr>4.国有资本经营预算收支调整表</vt:lpstr>
      <vt:lpstr>5.社保基金收支调整表</vt:lpstr>
      <vt:lpstr>6.调减预算项目表</vt:lpstr>
      <vt:lpstr>7.追加预算项目明细表</vt:lpstr>
      <vt:lpstr>8.盘活财政存量资金情况表</vt:lpstr>
      <vt:lpstr>9.项目科目调整表</vt:lpstr>
      <vt:lpstr>10.上级转移支付支出二次分配及调整表</vt:lpstr>
      <vt:lpstr>11.年初预算项目变更情况表</vt:lpstr>
      <vt:lpstr>12.财政存量资金拟消化暂付款明细表</vt:lpstr>
      <vt:lpstr>13.财政存量资金安排的支出项目明细表</vt:lpstr>
      <vt:lpstr>14.暂付款挂账转列公共财政预算支出情况表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陈慧君</cp:lastModifiedBy>
  <dcterms:created xsi:type="dcterms:W3CDTF">2020-12-25T03:16:00Z</dcterms:created>
  <dcterms:modified xsi:type="dcterms:W3CDTF">2024-07-12T08:30:03Z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2052-11.8.2.11718</vt:lpwstr>
  </property>
  <property fmtid="{D5CDD505-2E9C-101B-9397-08002B2CF9AE}" pid="3" name="ICV">
    <vt:lpwstr>7A1D348EBF634153B413B556D3D46E2B</vt:lpwstr>
  </property>
</Properties>
</file>